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J23" i="97" l="1"/>
  <c r="J28" i="97" s="1"/>
  <c r="E11" i="100" l="1"/>
  <c r="R23" i="97"/>
  <c r="R28" i="97" s="1"/>
  <c r="E5" i="100" s="1"/>
  <c r="E6" i="100" l="1"/>
  <c r="E7" i="100"/>
  <c r="E8" i="100" s="1"/>
  <c r="C11" i="100"/>
  <c r="C5" i="100"/>
  <c r="E10" i="100" l="1"/>
  <c r="C6" i="100"/>
  <c r="C7" i="100" s="1"/>
  <c r="C10" i="100" l="1"/>
</calcChain>
</file>

<file path=xl/sharedStrings.xml><?xml version="1.0" encoding="utf-8"?>
<sst xmlns="http://schemas.openxmlformats.org/spreadsheetml/2006/main" count="198" uniqueCount="76">
  <si>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</si>
  <si>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</si>
  <si>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</si>
  <si>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</si>
  <si>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</si>
  <si>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</si>
  <si>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</si>
  <si>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</si>
  <si>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</si>
  <si>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</si>
  <si>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</si>
  <si>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</si>
  <si>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</si>
  <si>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</si>
  <si>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</si>
  <si>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</si>
  <si>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</si>
  <si>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</si>
  <si>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</si>
  <si>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</si>
  <si>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</si>
  <si>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</si>
  <si>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</si>
  <si>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</si>
  <si>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</si>
  <si>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</si>
  <si>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</si>
  <si>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</si>
  <si>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</si>
  <si>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</si>
  <si>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</si>
  <si>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</si>
  <si>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</si>
  <si>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</si>
  <si>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</si>
  <si>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</si>
  <si>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</si>
  <si>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</si>
  <si>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</si>
  <si>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</si>
  <si>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</si>
  <si>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</si>
  <si>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</si>
  <si>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</si>
  <si>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</si>
  <si>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</si>
  <si>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</si>
  <si>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</si>
  <si>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</si>
  <si>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</si>
  <si>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</si>
  <si>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</si>
  <si>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</si>
  <si>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</si>
  <si>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</si>
  <si>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r>
      <t>Идентификатор инвестиционного проекта: J</t>
    </r>
    <r>
      <rPr>
        <u/>
        <sz val="12"/>
        <rFont val="Times New Roman"/>
        <family val="1"/>
        <charset val="204"/>
      </rPr>
      <t>_C2.2.173.2019</t>
    </r>
  </si>
  <si>
    <t>Коэффициент перехода</t>
  </si>
  <si>
    <t>НДС 20%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</si>
  <si>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</si>
  <si>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Строительство БКТП-2х630 п.Ерино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</si>
  <si>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</si>
  <si>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тип - блочный                            трансформаторов-2                    мощность-2,000</t>
  </si>
  <si>
    <t>Э3-09-2
Ц1-52-5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</si>
  <si>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БКТП-2х1000 п.Ерино. Трансформаторная мощность 2,000 МВА.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</si>
  <si>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</si>
  <si>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</si>
  <si>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</si>
  <si>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Э3-09-2
Ц1-95-4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</si>
  <si>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</si>
  <si>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</si>
  <si>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</si>
  <si>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</si>
  <si>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</si>
  <si>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</si>
  <si>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7.5</t>
  </si>
  <si>
    <t>7.6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</si>
</sst>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1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4" fillId="0" borderId="14" xfId="36" applyFont="1" applyFill="1" applyBorder="1" applyAlignment="1">
      <alignment horizontal="center" vertical="center" wrapText="1"/>
    </xf>
    <xf numFmtId="4" fontId="44" fillId="0" borderId="14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topLeftCell="A2" zoomScale="70" zoomScaleNormal="70" zoomScaleSheetLayoutView="70" workbookViewId="0">
      <selection activeCell="Q23" sqref="Q23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3.875" style="67" customWidth="1"/>
    <col min="9" max="9" width="16.75" style="41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9"/>
      <c r="I1" s="59"/>
      <c r="R1" s="23" t="s">
        <v>12</v>
      </c>
    </row>
    <row r="2" spans="1:35" ht="18.75" x14ac:dyDescent="0.3">
      <c r="G2" s="59"/>
      <c r="I2" s="59"/>
      <c r="R2" s="24" t="s">
        <v>10</v>
      </c>
    </row>
    <row r="3" spans="1:35" ht="18.75" x14ac:dyDescent="0.3">
      <c r="G3" s="59"/>
      <c r="I3" s="59"/>
      <c r="R3" s="24" t="s">
        <v>11</v>
      </c>
    </row>
    <row r="4" spans="1:35" ht="45" customHeight="1" x14ac:dyDescent="0.25">
      <c r="A4" s="88" t="s">
        <v>15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90" t="s">
        <v>60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91" t="s">
        <v>13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92" t="s">
        <v>64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95" t="s">
        <v>63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95" t="s">
        <v>55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96" t="s">
        <v>65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94" t="s">
        <v>14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93" t="s">
        <v>47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93" t="s">
        <v>48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94" t="s">
        <v>20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2" t="s">
        <v>2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</row>
    <row r="17" spans="1:18" ht="15.75" customHeight="1" x14ac:dyDescent="0.25">
      <c r="A17" s="83" t="s">
        <v>0</v>
      </c>
      <c r="B17" s="80" t="s">
        <v>1</v>
      </c>
      <c r="C17" s="84" t="s">
        <v>8</v>
      </c>
      <c r="D17" s="84"/>
      <c r="E17" s="84"/>
      <c r="F17" s="84"/>
      <c r="G17" s="84"/>
      <c r="H17" s="84"/>
      <c r="I17" s="84"/>
      <c r="J17" s="84"/>
      <c r="K17" s="84" t="s">
        <v>9</v>
      </c>
      <c r="L17" s="84"/>
      <c r="M17" s="84"/>
      <c r="N17" s="84"/>
      <c r="O17" s="84"/>
      <c r="P17" s="84"/>
      <c r="Q17" s="84"/>
      <c r="R17" s="84"/>
    </row>
    <row r="18" spans="1:18" ht="45" customHeight="1" x14ac:dyDescent="0.25">
      <c r="A18" s="83"/>
      <c r="B18" s="80"/>
      <c r="C18" s="85" t="s">
        <v>58</v>
      </c>
      <c r="D18" s="86"/>
      <c r="E18" s="86"/>
      <c r="F18" s="86"/>
      <c r="G18" s="86"/>
      <c r="H18" s="86"/>
      <c r="I18" s="86"/>
      <c r="J18" s="87"/>
      <c r="K18" s="85" t="s">
        <v>66</v>
      </c>
      <c r="L18" s="86"/>
      <c r="M18" s="86"/>
      <c r="N18" s="86"/>
      <c r="O18" s="86"/>
      <c r="P18" s="86"/>
      <c r="Q18" s="86"/>
      <c r="R18" s="87"/>
    </row>
    <row r="19" spans="1:18" ht="33.75" customHeight="1" x14ac:dyDescent="0.25">
      <c r="A19" s="83"/>
      <c r="B19" s="80"/>
      <c r="C19" s="80" t="s">
        <v>5</v>
      </c>
      <c r="D19" s="80"/>
      <c r="E19" s="80"/>
      <c r="F19" s="80"/>
      <c r="G19" s="80" t="s">
        <v>36</v>
      </c>
      <c r="H19" s="80"/>
      <c r="I19" s="81"/>
      <c r="J19" s="81"/>
      <c r="K19" s="80" t="s">
        <v>5</v>
      </c>
      <c r="L19" s="80"/>
      <c r="M19" s="80"/>
      <c r="N19" s="80"/>
      <c r="O19" s="80" t="s">
        <v>36</v>
      </c>
      <c r="P19" s="80"/>
      <c r="Q19" s="81"/>
      <c r="R19" s="81"/>
    </row>
    <row r="20" spans="1:18" s="8" customFormat="1" ht="63" x14ac:dyDescent="0.25">
      <c r="A20" s="83"/>
      <c r="B20" s="80"/>
      <c r="C20" s="46" t="s">
        <v>7</v>
      </c>
      <c r="D20" s="46" t="s">
        <v>3</v>
      </c>
      <c r="E20" s="46" t="s">
        <v>34</v>
      </c>
      <c r="F20" s="46" t="s">
        <v>4</v>
      </c>
      <c r="G20" s="46" t="s">
        <v>6</v>
      </c>
      <c r="H20" s="63" t="s">
        <v>56</v>
      </c>
      <c r="I20" s="46" t="s">
        <v>16</v>
      </c>
      <c r="J20" s="10" t="s">
        <v>17</v>
      </c>
      <c r="K20" s="46" t="s">
        <v>7</v>
      </c>
      <c r="L20" s="46" t="s">
        <v>3</v>
      </c>
      <c r="M20" s="46" t="s">
        <v>34</v>
      </c>
      <c r="N20" s="46" t="s">
        <v>4</v>
      </c>
      <c r="O20" s="46" t="s">
        <v>6</v>
      </c>
      <c r="P20" s="62" t="s">
        <v>56</v>
      </c>
      <c r="Q20" s="46" t="s">
        <v>18</v>
      </c>
      <c r="R20" s="10" t="s">
        <v>17</v>
      </c>
    </row>
    <row r="21" spans="1:18" s="9" customFormat="1" x14ac:dyDescent="0.25">
      <c r="A21" s="49">
        <v>1</v>
      </c>
      <c r="B21" s="46">
        <v>2</v>
      </c>
      <c r="C21" s="46">
        <v>3</v>
      </c>
      <c r="D21" s="46">
        <v>4</v>
      </c>
      <c r="E21" s="46">
        <v>5</v>
      </c>
      <c r="F21" s="46">
        <v>6</v>
      </c>
      <c r="G21" s="46">
        <v>7</v>
      </c>
      <c r="H21" s="63"/>
      <c r="I21" s="46">
        <v>8</v>
      </c>
      <c r="J21" s="10">
        <v>9</v>
      </c>
      <c r="K21" s="46">
        <v>10</v>
      </c>
      <c r="L21" s="10">
        <v>11</v>
      </c>
      <c r="M21" s="46">
        <v>12</v>
      </c>
      <c r="N21" s="10">
        <v>13</v>
      </c>
      <c r="O21" s="46">
        <v>14</v>
      </c>
      <c r="P21" s="62"/>
      <c r="Q21" s="10">
        <v>15</v>
      </c>
      <c r="R21" s="46">
        <v>16</v>
      </c>
    </row>
    <row r="22" spans="1:18" s="13" customFormat="1" ht="56.25" customHeight="1" x14ac:dyDescent="0.25">
      <c r="A22" s="50">
        <v>1</v>
      </c>
      <c r="B22" s="11" t="s">
        <v>38</v>
      </c>
      <c r="C22" s="72" t="s">
        <v>35</v>
      </c>
      <c r="D22" s="72" t="s">
        <v>35</v>
      </c>
      <c r="E22" s="72" t="s">
        <v>35</v>
      </c>
      <c r="F22" s="72" t="s">
        <v>35</v>
      </c>
      <c r="G22" s="72" t="s">
        <v>35</v>
      </c>
      <c r="H22" s="72" t="s">
        <v>35</v>
      </c>
      <c r="I22" s="72" t="s">
        <v>35</v>
      </c>
      <c r="J22" s="72" t="s">
        <v>35</v>
      </c>
      <c r="K22" s="46" t="s">
        <v>35</v>
      </c>
      <c r="L22" s="46" t="s">
        <v>35</v>
      </c>
      <c r="M22" s="46" t="s">
        <v>35</v>
      </c>
      <c r="N22" s="46" t="s">
        <v>35</v>
      </c>
      <c r="O22" s="46" t="s">
        <v>35</v>
      </c>
      <c r="P22" s="62" t="s">
        <v>35</v>
      </c>
      <c r="Q22" s="46" t="s">
        <v>35</v>
      </c>
      <c r="R22" s="46" t="s">
        <v>35</v>
      </c>
    </row>
    <row r="23" spans="1:18" s="13" customFormat="1" ht="47.25" x14ac:dyDescent="0.25">
      <c r="A23" s="50" t="s">
        <v>30</v>
      </c>
      <c r="B23" s="61" t="s">
        <v>59</v>
      </c>
      <c r="C23" s="72">
        <v>10</v>
      </c>
      <c r="D23" s="72" t="s">
        <v>61</v>
      </c>
      <c r="E23" s="14">
        <v>1</v>
      </c>
      <c r="F23" s="14" t="s">
        <v>49</v>
      </c>
      <c r="G23" s="12" t="s">
        <v>62</v>
      </c>
      <c r="H23" s="72">
        <v>1.06</v>
      </c>
      <c r="I23" s="10">
        <v>7583</v>
      </c>
      <c r="J23" s="10">
        <f>E23*H23*I23</f>
        <v>8037.9800000000005</v>
      </c>
      <c r="K23" s="70">
        <v>10</v>
      </c>
      <c r="L23" s="70" t="s">
        <v>61</v>
      </c>
      <c r="M23" s="14">
        <v>1</v>
      </c>
      <c r="N23" s="14" t="s">
        <v>49</v>
      </c>
      <c r="O23" s="113" t="s">
        <v>67</v>
      </c>
      <c r="P23" s="70">
        <v>1.25</v>
      </c>
      <c r="Q23" s="114">
        <v>19427.98</v>
      </c>
      <c r="R23" s="10">
        <f>M23*P23*Q23</f>
        <v>24284.974999999999</v>
      </c>
    </row>
    <row r="24" spans="1:18" s="13" customFormat="1" x14ac:dyDescent="0.25">
      <c r="A24" s="50" t="s">
        <v>31</v>
      </c>
      <c r="B24" s="60" t="s">
        <v>35</v>
      </c>
      <c r="C24" s="72" t="s">
        <v>35</v>
      </c>
      <c r="D24" s="72" t="s">
        <v>35</v>
      </c>
      <c r="E24" s="72" t="s">
        <v>35</v>
      </c>
      <c r="F24" s="72" t="s">
        <v>35</v>
      </c>
      <c r="G24" s="72" t="s">
        <v>35</v>
      </c>
      <c r="H24" s="72" t="s">
        <v>35</v>
      </c>
      <c r="I24" s="72" t="s">
        <v>35</v>
      </c>
      <c r="J24" s="72" t="s">
        <v>35</v>
      </c>
      <c r="K24" s="70" t="s">
        <v>35</v>
      </c>
      <c r="L24" s="70" t="s">
        <v>35</v>
      </c>
      <c r="M24" s="70" t="s">
        <v>35</v>
      </c>
      <c r="N24" s="70" t="s">
        <v>35</v>
      </c>
      <c r="O24" s="70" t="s">
        <v>35</v>
      </c>
      <c r="P24" s="70" t="s">
        <v>35</v>
      </c>
      <c r="Q24" s="70" t="s">
        <v>35</v>
      </c>
      <c r="R24" s="70" t="s">
        <v>35</v>
      </c>
    </row>
    <row r="25" spans="1:18" ht="33" customHeight="1" x14ac:dyDescent="0.25">
      <c r="A25" s="51">
        <v>2</v>
      </c>
      <c r="B25" s="11" t="s">
        <v>37</v>
      </c>
      <c r="C25" s="72" t="s">
        <v>35</v>
      </c>
      <c r="D25" s="45" t="s">
        <v>35</v>
      </c>
      <c r="E25" s="45" t="s">
        <v>35</v>
      </c>
      <c r="F25" s="45" t="s">
        <v>35</v>
      </c>
      <c r="G25" s="45" t="s">
        <v>35</v>
      </c>
      <c r="H25" s="72" t="s">
        <v>35</v>
      </c>
      <c r="I25" s="45" t="s">
        <v>35</v>
      </c>
      <c r="J25" s="45" t="s">
        <v>35</v>
      </c>
      <c r="K25" s="70" t="s">
        <v>35</v>
      </c>
      <c r="L25" s="45" t="s">
        <v>35</v>
      </c>
      <c r="M25" s="45" t="s">
        <v>35</v>
      </c>
      <c r="N25" s="45" t="s">
        <v>35</v>
      </c>
      <c r="O25" s="45" t="s">
        <v>35</v>
      </c>
      <c r="P25" s="70" t="s">
        <v>35</v>
      </c>
      <c r="Q25" s="45" t="s">
        <v>35</v>
      </c>
      <c r="R25" s="45" t="s">
        <v>35</v>
      </c>
    </row>
    <row r="26" spans="1:18" ht="15.75" customHeight="1" x14ac:dyDescent="0.25">
      <c r="A26" s="51" t="s">
        <v>32</v>
      </c>
      <c r="B26" s="60" t="s">
        <v>35</v>
      </c>
      <c r="C26" s="72" t="s">
        <v>35</v>
      </c>
      <c r="D26" s="72" t="s">
        <v>35</v>
      </c>
      <c r="E26" s="72" t="s">
        <v>35</v>
      </c>
      <c r="F26" s="72" t="s">
        <v>35</v>
      </c>
      <c r="G26" s="72" t="s">
        <v>35</v>
      </c>
      <c r="H26" s="72" t="s">
        <v>35</v>
      </c>
      <c r="I26" s="72" t="s">
        <v>35</v>
      </c>
      <c r="J26" s="72" t="s">
        <v>35</v>
      </c>
      <c r="K26" s="70" t="s">
        <v>35</v>
      </c>
      <c r="L26" s="70" t="s">
        <v>35</v>
      </c>
      <c r="M26" s="70" t="s">
        <v>35</v>
      </c>
      <c r="N26" s="70" t="s">
        <v>35</v>
      </c>
      <c r="O26" s="70" t="s">
        <v>35</v>
      </c>
      <c r="P26" s="70" t="s">
        <v>35</v>
      </c>
      <c r="Q26" s="70" t="s">
        <v>35</v>
      </c>
      <c r="R26" s="70" t="s">
        <v>35</v>
      </c>
    </row>
    <row r="27" spans="1:18" ht="15.75" customHeight="1" x14ac:dyDescent="0.25">
      <c r="A27" s="51" t="s">
        <v>33</v>
      </c>
      <c r="B27" s="60" t="s">
        <v>35</v>
      </c>
      <c r="C27" s="72" t="s">
        <v>35</v>
      </c>
      <c r="D27" s="72" t="s">
        <v>35</v>
      </c>
      <c r="E27" s="72" t="s">
        <v>35</v>
      </c>
      <c r="F27" s="72" t="s">
        <v>35</v>
      </c>
      <c r="G27" s="72" t="s">
        <v>35</v>
      </c>
      <c r="H27" s="72" t="s">
        <v>35</v>
      </c>
      <c r="I27" s="72" t="s">
        <v>35</v>
      </c>
      <c r="J27" s="72" t="s">
        <v>35</v>
      </c>
      <c r="K27" s="70" t="s">
        <v>35</v>
      </c>
      <c r="L27" s="70" t="s">
        <v>35</v>
      </c>
      <c r="M27" s="70" t="s">
        <v>35</v>
      </c>
      <c r="N27" s="70" t="s">
        <v>35</v>
      </c>
      <c r="O27" s="70" t="s">
        <v>35</v>
      </c>
      <c r="P27" s="70" t="s">
        <v>35</v>
      </c>
      <c r="Q27" s="70" t="s">
        <v>35</v>
      </c>
      <c r="R27" s="70" t="s">
        <v>35</v>
      </c>
    </row>
    <row r="28" spans="1:18" s="13" customFormat="1" ht="55.5" customHeight="1" x14ac:dyDescent="0.25">
      <c r="A28" s="51"/>
      <c r="B28" s="33" t="s">
        <v>19</v>
      </c>
      <c r="C28" s="72" t="s">
        <v>35</v>
      </c>
      <c r="D28" s="73" t="s">
        <v>35</v>
      </c>
      <c r="E28" s="73" t="s">
        <v>35</v>
      </c>
      <c r="F28" s="73" t="s">
        <v>35</v>
      </c>
      <c r="G28" s="73" t="s">
        <v>35</v>
      </c>
      <c r="H28" s="72" t="s">
        <v>35</v>
      </c>
      <c r="I28" s="73" t="s">
        <v>35</v>
      </c>
      <c r="J28" s="72">
        <f>SUM(J22:J27)</f>
        <v>8037.9800000000005</v>
      </c>
      <c r="K28" s="70" t="s">
        <v>35</v>
      </c>
      <c r="L28" s="71" t="s">
        <v>35</v>
      </c>
      <c r="M28" s="71" t="s">
        <v>35</v>
      </c>
      <c r="N28" s="71" t="s">
        <v>35</v>
      </c>
      <c r="O28" s="71" t="s">
        <v>35</v>
      </c>
      <c r="P28" s="70" t="s">
        <v>35</v>
      </c>
      <c r="Q28" s="71" t="s">
        <v>35</v>
      </c>
      <c r="R28" s="70">
        <f>SUM(R22:R27)</f>
        <v>24284.974999999999</v>
      </c>
    </row>
    <row r="29" spans="1:18" ht="15.75" customHeight="1" x14ac:dyDescent="0.25">
      <c r="A29" s="52"/>
      <c r="B29" s="19"/>
      <c r="C29" s="17"/>
      <c r="D29" s="43"/>
      <c r="E29" s="43"/>
      <c r="F29" s="43"/>
      <c r="G29" s="44"/>
      <c r="H29" s="69"/>
      <c r="I29" s="44"/>
      <c r="J29" s="20"/>
      <c r="K29" s="18"/>
      <c r="L29" s="18"/>
    </row>
    <row r="30" spans="1:18" s="35" customFormat="1" ht="18.75" customHeight="1" x14ac:dyDescent="0.25">
      <c r="A30" s="79"/>
      <c r="B30" s="79"/>
      <c r="C30" s="79"/>
      <c r="D30" s="79"/>
      <c r="E30" s="79"/>
      <c r="F30" s="79"/>
      <c r="G30" s="79"/>
      <c r="H30" s="68"/>
      <c r="I30" s="44"/>
      <c r="J30" s="20"/>
    </row>
    <row r="31" spans="1:18" s="35" customFormat="1" ht="41.25" customHeight="1" x14ac:dyDescent="0.25">
      <c r="A31" s="79"/>
      <c r="B31" s="79"/>
      <c r="C31" s="79"/>
      <c r="D31" s="79"/>
      <c r="E31" s="79"/>
      <c r="F31" s="79"/>
      <c r="G31" s="79"/>
      <c r="H31" s="68"/>
      <c r="I31" s="44"/>
      <c r="J31" s="20"/>
    </row>
    <row r="32" spans="1:18" s="35" customFormat="1" ht="38.25" customHeight="1" x14ac:dyDescent="0.25">
      <c r="A32" s="79"/>
      <c r="B32" s="79"/>
      <c r="C32" s="79"/>
      <c r="D32" s="79"/>
      <c r="E32" s="79"/>
      <c r="F32" s="79"/>
      <c r="G32" s="79"/>
      <c r="H32" s="68"/>
      <c r="I32"/>
      <c r="J32" s="20"/>
    </row>
    <row r="33" spans="1:10" s="35" customFormat="1" ht="18.75" customHeight="1" x14ac:dyDescent="0.25">
      <c r="A33" s="74"/>
      <c r="B33" s="74"/>
      <c r="C33" s="74"/>
      <c r="D33" s="74"/>
      <c r="E33" s="74"/>
      <c r="F33" s="74"/>
      <c r="G33" s="74"/>
      <c r="H33" s="64"/>
      <c r="I33" s="44"/>
      <c r="J33" s="20"/>
    </row>
    <row r="34" spans="1:10" s="35" customFormat="1" ht="217.5" customHeight="1" x14ac:dyDescent="0.25">
      <c r="A34" s="75"/>
      <c r="B34" s="76"/>
      <c r="C34" s="76"/>
      <c r="D34" s="76"/>
      <c r="E34" s="76"/>
      <c r="F34" s="76"/>
      <c r="G34" s="76"/>
      <c r="H34" s="65"/>
      <c r="I34" s="44"/>
      <c r="J34" s="20"/>
    </row>
    <row r="35" spans="1:10" ht="53.25" customHeight="1" x14ac:dyDescent="0.25">
      <c r="A35" s="75"/>
      <c r="B35" s="77"/>
      <c r="C35" s="77"/>
      <c r="D35" s="77"/>
      <c r="E35" s="77"/>
      <c r="F35" s="77"/>
      <c r="G35" s="77"/>
      <c r="H35" s="66"/>
    </row>
    <row r="36" spans="1:10" x14ac:dyDescent="0.25">
      <c r="A36" s="78"/>
      <c r="B36" s="78"/>
      <c r="C36" s="78"/>
      <c r="D36" s="78"/>
      <c r="E36" s="78"/>
      <c r="F36" s="78"/>
      <c r="G36" s="78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Normal="70" zoomScaleSheetLayoutView="100" workbookViewId="0">
      <selection activeCell="A17" sqref="A17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8"/>
      <c r="K1" s="18"/>
    </row>
    <row r="2" spans="1:17" ht="42" customHeight="1" x14ac:dyDescent="0.25">
      <c r="A2" s="106" t="s">
        <v>25</v>
      </c>
      <c r="B2" s="106"/>
      <c r="C2" s="106"/>
      <c r="D2" s="106"/>
      <c r="E2" s="106"/>
      <c r="F2" s="106"/>
      <c r="G2" s="106"/>
      <c r="J2" s="18"/>
      <c r="K2" s="18"/>
    </row>
    <row r="3" spans="1:17" ht="36" customHeight="1" x14ac:dyDescent="0.25">
      <c r="A3" s="53" t="s">
        <v>0</v>
      </c>
      <c r="B3" s="1" t="s">
        <v>24</v>
      </c>
      <c r="C3" s="107" t="s">
        <v>8</v>
      </c>
      <c r="D3" s="107"/>
      <c r="E3" s="80" t="s">
        <v>9</v>
      </c>
      <c r="F3" s="80"/>
      <c r="G3" s="80"/>
      <c r="I3" s="36"/>
      <c r="J3" s="36"/>
      <c r="K3" s="43"/>
      <c r="L3" s="15"/>
      <c r="M3" s="16"/>
      <c r="N3" s="15"/>
      <c r="O3" s="18"/>
      <c r="P3" s="15"/>
      <c r="Q3" s="35"/>
    </row>
    <row r="4" spans="1:17" ht="15" customHeight="1" x14ac:dyDescent="0.25">
      <c r="A4" s="54">
        <v>1</v>
      </c>
      <c r="B4" s="38">
        <v>2</v>
      </c>
      <c r="C4" s="108">
        <v>3</v>
      </c>
      <c r="D4" s="109"/>
      <c r="E4" s="110">
        <v>4</v>
      </c>
      <c r="F4" s="111"/>
      <c r="G4" s="112"/>
      <c r="I4" s="44"/>
      <c r="J4" s="20"/>
      <c r="K4" s="44"/>
      <c r="L4" s="20"/>
      <c r="M4" s="44"/>
      <c r="N4" s="20"/>
      <c r="O4" s="44"/>
      <c r="P4" s="20"/>
      <c r="Q4" s="44"/>
    </row>
    <row r="5" spans="1:17" ht="90.75" customHeight="1" x14ac:dyDescent="0.25">
      <c r="A5" s="55">
        <v>1</v>
      </c>
      <c r="B5" s="34" t="s">
        <v>26</v>
      </c>
      <c r="C5" s="101">
        <f>т3!J28</f>
        <v>8037.9800000000005</v>
      </c>
      <c r="D5" s="102"/>
      <c r="E5" s="103">
        <f>т3!R28</f>
        <v>24284.974999999999</v>
      </c>
      <c r="F5" s="104"/>
      <c r="G5" s="105"/>
      <c r="I5" s="44"/>
      <c r="J5" s="20"/>
      <c r="K5" s="18"/>
      <c r="L5" s="18"/>
      <c r="M5" s="35"/>
      <c r="N5" s="35"/>
      <c r="O5" s="35"/>
      <c r="P5" s="35"/>
      <c r="Q5" s="35"/>
    </row>
    <row r="6" spans="1:17" x14ac:dyDescent="0.25">
      <c r="A6" s="55">
        <v>2</v>
      </c>
      <c r="B6" s="2" t="s">
        <v>57</v>
      </c>
      <c r="C6" s="101">
        <f>C5*20%</f>
        <v>1607.5960000000002</v>
      </c>
      <c r="D6" s="102"/>
      <c r="E6" s="103">
        <f>E5*0.2</f>
        <v>4856.9949999999999</v>
      </c>
      <c r="F6" s="104"/>
      <c r="G6" s="105"/>
      <c r="I6" s="44"/>
      <c r="J6" s="20"/>
      <c r="K6" s="18"/>
      <c r="L6" s="18"/>
      <c r="M6" s="35"/>
      <c r="N6" s="35"/>
      <c r="O6" s="35"/>
      <c r="P6" s="35"/>
      <c r="Q6" s="35"/>
    </row>
    <row r="7" spans="1:17" ht="112.5" customHeight="1" x14ac:dyDescent="0.25">
      <c r="A7" s="55">
        <v>3</v>
      </c>
      <c r="B7" s="2" t="s">
        <v>50</v>
      </c>
      <c r="C7" s="101">
        <f>C5+C6</f>
        <v>9645.5760000000009</v>
      </c>
      <c r="D7" s="102"/>
      <c r="E7" s="103">
        <f>E5+E6</f>
        <v>29141.969999999998</v>
      </c>
      <c r="F7" s="104"/>
      <c r="G7" s="105"/>
      <c r="I7" s="44"/>
      <c r="J7" s="20"/>
      <c r="K7" s="18"/>
      <c r="L7" s="18"/>
      <c r="M7" s="35"/>
      <c r="N7" s="35"/>
      <c r="O7" s="35"/>
      <c r="P7" s="35"/>
      <c r="Q7" s="35"/>
    </row>
    <row r="8" spans="1:17" ht="53.25" customHeight="1" x14ac:dyDescent="0.25">
      <c r="A8" s="37" t="s">
        <v>44</v>
      </c>
      <c r="B8" s="47" t="s">
        <v>28</v>
      </c>
      <c r="C8" s="101">
        <v>14493.954103691498</v>
      </c>
      <c r="D8" s="102"/>
      <c r="E8" s="103">
        <f>E7*1.07*1.053*1.048</f>
        <v>34410.607371597594</v>
      </c>
      <c r="F8" s="104"/>
      <c r="G8" s="105"/>
      <c r="H8" s="57"/>
      <c r="I8" s="58"/>
      <c r="J8" s="20"/>
      <c r="K8" s="18"/>
      <c r="L8" s="18"/>
      <c r="M8" s="35"/>
      <c r="N8" s="35"/>
      <c r="O8" s="35"/>
      <c r="P8" s="35"/>
      <c r="Q8" s="35"/>
    </row>
    <row r="9" spans="1:17" ht="69" customHeight="1" x14ac:dyDescent="0.25">
      <c r="A9" s="37" t="s">
        <v>45</v>
      </c>
      <c r="B9" s="39" t="s">
        <v>51</v>
      </c>
      <c r="C9" s="101" t="s">
        <v>53</v>
      </c>
      <c r="D9" s="102"/>
      <c r="E9" s="103" t="s">
        <v>35</v>
      </c>
      <c r="F9" s="104"/>
      <c r="G9" s="105"/>
      <c r="H9" s="5"/>
      <c r="I9" s="5"/>
      <c r="J9" s="18"/>
      <c r="K9" s="18" t="s">
        <v>21</v>
      </c>
    </row>
    <row r="10" spans="1:17" ht="53.25" customHeight="1" x14ac:dyDescent="0.25">
      <c r="A10" s="37" t="s">
        <v>46</v>
      </c>
      <c r="B10" s="39" t="s">
        <v>52</v>
      </c>
      <c r="C10" s="101">
        <f>C7</f>
        <v>9645.5760000000009</v>
      </c>
      <c r="D10" s="102"/>
      <c r="E10" s="103">
        <f>E8</f>
        <v>34410.607371597594</v>
      </c>
      <c r="F10" s="104"/>
      <c r="G10" s="105"/>
      <c r="H10" s="5"/>
      <c r="I10" s="5"/>
      <c r="J10" s="18"/>
      <c r="K10" s="18"/>
    </row>
    <row r="11" spans="1:17" ht="84" customHeight="1" x14ac:dyDescent="0.25">
      <c r="A11" s="37" t="s">
        <v>43</v>
      </c>
      <c r="B11" s="39" t="s">
        <v>27</v>
      </c>
      <c r="C11" s="101">
        <f>SUM(C12:D17)</f>
        <v>6467.79</v>
      </c>
      <c r="D11" s="102"/>
      <c r="E11" s="103">
        <f>SUM(E12:G17)</f>
        <v>6467.79</v>
      </c>
      <c r="F11" s="104"/>
      <c r="G11" s="105"/>
      <c r="H11" s="5"/>
      <c r="I11" s="5"/>
      <c r="J11" s="21"/>
      <c r="K11" s="21"/>
    </row>
    <row r="12" spans="1:17" ht="18" x14ac:dyDescent="0.25">
      <c r="A12" s="37" t="s">
        <v>22</v>
      </c>
      <c r="B12" s="40" t="s">
        <v>68</v>
      </c>
      <c r="C12" s="101">
        <v>6467.79</v>
      </c>
      <c r="D12" s="102"/>
      <c r="E12" s="103" t="s">
        <v>35</v>
      </c>
      <c r="F12" s="104"/>
      <c r="G12" s="105"/>
      <c r="H12" s="5"/>
      <c r="I12" s="5"/>
    </row>
    <row r="13" spans="1:17" ht="18" x14ac:dyDescent="0.25">
      <c r="A13" s="37" t="s">
        <v>23</v>
      </c>
      <c r="B13" s="40" t="s">
        <v>69</v>
      </c>
      <c r="C13" s="101" t="s">
        <v>53</v>
      </c>
      <c r="D13" s="102"/>
      <c r="E13" s="103">
        <v>6467.79</v>
      </c>
      <c r="F13" s="104"/>
      <c r="G13" s="105"/>
      <c r="H13" s="5"/>
      <c r="I13" s="5"/>
    </row>
    <row r="14" spans="1:17" ht="18" x14ac:dyDescent="0.25">
      <c r="A14" s="37" t="s">
        <v>29</v>
      </c>
      <c r="B14" s="40" t="s">
        <v>70</v>
      </c>
      <c r="C14" s="101" t="s">
        <v>53</v>
      </c>
      <c r="D14" s="102"/>
      <c r="E14" s="103" t="s">
        <v>35</v>
      </c>
      <c r="F14" s="104"/>
      <c r="G14" s="105"/>
      <c r="H14" s="5"/>
      <c r="I14" s="5"/>
    </row>
    <row r="15" spans="1:17" ht="18" x14ac:dyDescent="0.25">
      <c r="A15" s="37" t="s">
        <v>54</v>
      </c>
      <c r="B15" s="40" t="s">
        <v>71</v>
      </c>
      <c r="C15" s="101" t="s">
        <v>53</v>
      </c>
      <c r="D15" s="102"/>
      <c r="E15" s="103" t="s">
        <v>35</v>
      </c>
      <c r="F15" s="104"/>
      <c r="G15" s="105"/>
      <c r="H15" s="5"/>
      <c r="I15" s="5"/>
    </row>
    <row r="16" spans="1:17" ht="18" x14ac:dyDescent="0.25">
      <c r="A16" s="37" t="s">
        <v>74</v>
      </c>
      <c r="B16" s="40" t="s">
        <v>72</v>
      </c>
      <c r="C16" s="101" t="s">
        <v>53</v>
      </c>
      <c r="D16" s="102"/>
      <c r="E16" s="103" t="s">
        <v>35</v>
      </c>
      <c r="F16" s="104"/>
      <c r="G16" s="105"/>
      <c r="H16" s="5"/>
      <c r="I16" s="5"/>
    </row>
    <row r="17" spans="1:9" ht="18" x14ac:dyDescent="0.25">
      <c r="A17" s="37" t="s">
        <v>75</v>
      </c>
      <c r="B17" s="40" t="s">
        <v>73</v>
      </c>
      <c r="C17" s="101" t="s">
        <v>53</v>
      </c>
      <c r="D17" s="102"/>
      <c r="E17" s="103" t="s">
        <v>35</v>
      </c>
      <c r="F17" s="104"/>
      <c r="G17" s="105"/>
      <c r="H17" s="5"/>
      <c r="I17" s="5"/>
    </row>
    <row r="18" spans="1:9" x14ac:dyDescent="0.25">
      <c r="A18" s="56"/>
      <c r="B18" s="42"/>
      <c r="C18" s="99"/>
      <c r="D18" s="99"/>
      <c r="E18" s="100"/>
      <c r="F18" s="100"/>
      <c r="G18" s="100"/>
    </row>
    <row r="19" spans="1:9" ht="18" x14ac:dyDescent="0.25">
      <c r="A19" s="97" t="s">
        <v>42</v>
      </c>
      <c r="B19" s="97"/>
      <c r="C19" s="97"/>
      <c r="D19" s="97"/>
      <c r="E19" s="97"/>
      <c r="F19" s="97"/>
      <c r="G19" s="97"/>
    </row>
    <row r="20" spans="1:9" ht="36" customHeight="1" x14ac:dyDescent="0.25">
      <c r="A20" s="98" t="s">
        <v>39</v>
      </c>
      <c r="B20" s="98"/>
      <c r="C20" s="98"/>
      <c r="D20" s="98"/>
      <c r="E20" s="98"/>
      <c r="F20" s="98"/>
      <c r="G20" s="98"/>
    </row>
    <row r="21" spans="1:9" ht="31.5" customHeight="1" x14ac:dyDescent="0.25">
      <c r="A21" s="98" t="s">
        <v>40</v>
      </c>
      <c r="B21" s="98"/>
      <c r="C21" s="98"/>
      <c r="D21" s="98"/>
      <c r="E21" s="98"/>
      <c r="F21" s="98"/>
      <c r="G21" s="98"/>
      <c r="H21" s="41" t="s">
        <v>21</v>
      </c>
    </row>
    <row r="22" spans="1:9" s="35" customFormat="1" ht="69.75" customHeight="1" x14ac:dyDescent="0.25">
      <c r="A22" s="98" t="s">
        <v>41</v>
      </c>
      <c r="B22" s="98"/>
      <c r="C22" s="98"/>
      <c r="D22" s="98"/>
      <c r="E22" s="98"/>
      <c r="F22" s="98"/>
      <c r="G22" s="98"/>
      <c r="H22" s="44"/>
      <c r="I22" s="20"/>
    </row>
    <row r="23" spans="1:9" s="35" customFormat="1" ht="18.75" customHeight="1" x14ac:dyDescent="0.25">
      <c r="A23" s="79"/>
      <c r="B23" s="79"/>
      <c r="C23" s="79"/>
      <c r="D23" s="79"/>
      <c r="E23" s="79"/>
      <c r="F23" s="79"/>
      <c r="G23" s="79"/>
      <c r="H23" s="44"/>
      <c r="I23" s="20"/>
    </row>
    <row r="24" spans="1:9" s="35" customFormat="1" ht="41.25" customHeight="1" x14ac:dyDescent="0.25">
      <c r="A24" s="79"/>
      <c r="B24" s="79"/>
      <c r="C24" s="79"/>
      <c r="D24" s="79"/>
      <c r="E24" s="79"/>
      <c r="F24" s="79"/>
      <c r="G24" s="79"/>
      <c r="H24" s="44"/>
      <c r="I24" s="20"/>
    </row>
    <row r="25" spans="1:9" s="35" customFormat="1" ht="38.25" customHeight="1" x14ac:dyDescent="0.25">
      <c r="A25" s="79"/>
      <c r="B25" s="79"/>
      <c r="C25" s="79"/>
      <c r="D25" s="79"/>
      <c r="E25" s="79"/>
      <c r="F25" s="79"/>
      <c r="G25" s="79"/>
      <c r="H25"/>
      <c r="I25" s="20"/>
    </row>
    <row r="26" spans="1:9" s="35" customFormat="1" ht="18.75" customHeight="1" x14ac:dyDescent="0.25">
      <c r="A26" s="74"/>
      <c r="B26" s="74"/>
      <c r="C26" s="74"/>
      <c r="D26" s="74"/>
      <c r="E26" s="74"/>
      <c r="F26" s="74"/>
      <c r="G26" s="74"/>
      <c r="H26" s="44"/>
      <c r="I26" s="20"/>
    </row>
    <row r="27" spans="1:9" s="35" customFormat="1" ht="217.5" customHeight="1" x14ac:dyDescent="0.25">
      <c r="A27" s="75"/>
      <c r="B27" s="76"/>
      <c r="C27" s="76"/>
      <c r="D27" s="76"/>
      <c r="E27" s="76"/>
      <c r="F27" s="76"/>
      <c r="G27" s="76"/>
      <c r="H27" s="44"/>
      <c r="I27" s="20"/>
    </row>
    <row r="28" spans="1:9" ht="53.25" customHeight="1" x14ac:dyDescent="0.25">
      <c r="A28" s="75"/>
      <c r="B28" s="77"/>
      <c r="C28" s="77"/>
      <c r="D28" s="77"/>
      <c r="E28" s="77"/>
      <c r="F28" s="77"/>
      <c r="G28" s="77"/>
    </row>
    <row r="29" spans="1:9" x14ac:dyDescent="0.25">
      <c r="A29" s="78"/>
      <c r="B29" s="78"/>
      <c r="C29" s="78"/>
      <c r="D29" s="78"/>
      <c r="E29" s="78"/>
      <c r="F29" s="78"/>
      <c r="G29" s="78"/>
    </row>
    <row r="30" spans="1:9" x14ac:dyDescent="0.25">
      <c r="B30"/>
    </row>
    <row r="34" spans="2:2" x14ac:dyDescent="0.25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8:D18"/>
    <mergeCell ref="E18:G18"/>
    <mergeCell ref="C12:D12"/>
    <mergeCell ref="E12:G12"/>
    <mergeCell ref="C17:D17"/>
    <mergeCell ref="E17:G17"/>
    <mergeCell ref="C16:D16"/>
    <mergeCell ref="E16:G16"/>
    <mergeCell ref="C13:D13"/>
    <mergeCell ref="E13:G13"/>
    <mergeCell ref="C14:D14"/>
    <mergeCell ref="E14:G14"/>
    <mergeCell ref="C15:D15"/>
    <mergeCell ref="E15:G15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2024-04-22T18:18:45Z</dcterms:modified>
</cp:coreProperties>
</file>