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укция корректировка\"/>
    </mc:Choice>
  </mc:AlternateContent>
  <xr:revisionPtr revIDLastSave="0" documentId="13_ncr:1_{F1B87299-5C6A-4EEA-9E45-0AE0976CAD9E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iterate="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<sst xmlns="http://schemas.openxmlformats.org/spreadsheetml/2006/main" count="60" uniqueCount="57">
  <si>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</si>
  <si>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</si>
  <si>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</si>
  <si>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</si>
  <si>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</si>
  <si>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</si>
  <si>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</si>
  <si>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</si>
  <si>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</si>
  <si>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</si>
  <si>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</si>
  <si>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</si>
  <si>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</si>
  <si>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</si>
  <si>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</si>
  <si>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</si>
  <si>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</si>
  <si>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</si>
  <si>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</si>
  <si>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</si>
  <si>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</si>
  <si>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</si>
  <si>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</si>
  <si>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</si>
  <si>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</si>
  <si>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</si>
  <si>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</si>
  <si>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</si>
  <si>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</si>
  <si>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</si>
  <si>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</si>
  <si>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</si>
  <si>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</si>
  <si>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</si>
  <si>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</si>
  <si>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</si>
  <si>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</si>
  <si>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</si>
  <si>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</si>
  <si>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</si>
  <si>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</si>
  <si>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</si>
  <si>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</si>
  <si>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</si>
  <si>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</si>
  <si>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</si>
  <si>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</si>
  <si>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</si>
  <si>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</si>
  <si>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</si>
  <si>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</si>
  <si>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</si>
  <si>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</si>
  <si>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"___"  ___________________2024 г</t>
  </si>
  <si>
    <t>Сукочев А.А.</t>
  </si>
  <si>
    <t>Реконструкция ВЛ-0,4 кВ от оп. № 6 от РУ-0,4 кВ ТП-591 в сторону заявителя по адресу: г. Москва, Троицкий АО, р-н Вороново, с. Вороново, согласно ТУ от 19.10.2023 № 1027/23/ТУ и № 1028/23/ТУ</t>
  </si>
  <si>
    <t xml:space="preserve">Перевод в текущие  цены по состоянию на 2кв. 2024 г. Письмо Минстроя России от 27.04.2024 N 24796-АЛ/09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</si>
</sst>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  <xf numFmtId="0" fontId="26" fillId="0" borderId="0" xfId="43" applyFont="1" applyAlignment="1">
      <alignment horizontal="left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9" fillId="0" borderId="10" xfId="36" applyFont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29" fillId="0" borderId="10" xfId="36" applyFont="1" applyBorder="1" applyAlignment="1">
      <alignment horizontal="left" vertical="center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topLeftCell="A9" zoomScale="145" zoomScaleSheetLayoutView="145" workbookViewId="0">
      <selection activeCell="L44" sqref="L44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81"/>
      <c r="G5" s="81"/>
      <c r="H5" s="81"/>
      <c r="I5" s="81"/>
      <c r="J5" s="81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53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07"/>
      <c r="B9" s="107"/>
      <c r="F9" s="107"/>
      <c r="G9" s="107"/>
      <c r="H9" s="107"/>
      <c r="I9" s="107"/>
      <c r="J9" s="107"/>
    </row>
    <row r="10" spans="1:13" x14ac:dyDescent="0.2">
      <c r="A10" s="114" t="s">
        <v>44</v>
      </c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3" x14ac:dyDescent="0.2">
      <c r="A11" s="115" t="s">
        <v>5</v>
      </c>
      <c r="B11" s="115"/>
      <c r="C11" s="115"/>
      <c r="D11" s="115"/>
      <c r="E11" s="115"/>
      <c r="F11" s="115"/>
      <c r="G11" s="115"/>
      <c r="H11" s="115"/>
      <c r="I11" s="115"/>
      <c r="J11" s="115"/>
    </row>
    <row r="12" spans="1:13" ht="38.25" customHeight="1" x14ac:dyDescent="0.2">
      <c r="A12" s="111" t="s">
        <v>0</v>
      </c>
      <c r="B12" s="111"/>
      <c r="C12" s="116" t="s">
        <v>55</v>
      </c>
      <c r="D12" s="117"/>
      <c r="E12" s="117"/>
      <c r="F12" s="117"/>
      <c r="G12" s="117"/>
      <c r="H12" s="117"/>
      <c r="I12" s="117"/>
      <c r="J12" s="118"/>
    </row>
    <row r="13" spans="1:13" hidden="1" x14ac:dyDescent="0.2">
      <c r="A13" s="88" t="s">
        <v>1</v>
      </c>
      <c r="B13" s="88"/>
      <c r="C13" s="120" t="e">
        <f>#REF!</f>
        <v>#REF!</v>
      </c>
      <c r="D13" s="121"/>
      <c r="E13" s="121"/>
      <c r="F13" s="121"/>
      <c r="G13" s="121"/>
      <c r="H13" s="121"/>
      <c r="I13" s="121"/>
      <c r="J13" s="122"/>
    </row>
    <row r="14" spans="1:13" ht="12.75" hidden="1" customHeight="1" x14ac:dyDescent="0.2">
      <c r="A14" s="88" t="s">
        <v>2</v>
      </c>
      <c r="B14" s="88"/>
      <c r="C14" s="124" t="e">
        <f>#REF!</f>
        <v>#REF!</v>
      </c>
      <c r="D14" s="125"/>
      <c r="E14" s="125"/>
      <c r="F14" s="125"/>
      <c r="G14" s="125"/>
      <c r="H14" s="125"/>
      <c r="I14" s="125"/>
      <c r="J14" s="126"/>
    </row>
    <row r="15" spans="1:13" x14ac:dyDescent="0.2">
      <c r="A15" s="111" t="s">
        <v>3</v>
      </c>
      <c r="B15" s="111"/>
      <c r="C15" s="111"/>
      <c r="D15" s="111"/>
      <c r="E15" s="12"/>
      <c r="F15" s="4"/>
      <c r="G15" s="123"/>
      <c r="H15" s="123"/>
      <c r="I15" s="15"/>
      <c r="J15" s="5"/>
    </row>
    <row r="16" spans="1:13" x14ac:dyDescent="0.2">
      <c r="A16" s="111" t="s">
        <v>6</v>
      </c>
      <c r="B16" s="111"/>
      <c r="C16" s="111"/>
      <c r="D16" s="111"/>
      <c r="E16" s="53">
        <f>(E17*E18)/10000</f>
        <v>0.75</v>
      </c>
      <c r="F16" s="6"/>
      <c r="G16" s="2"/>
      <c r="H16" s="13"/>
      <c r="I16" s="13"/>
      <c r="J16" s="7"/>
    </row>
    <row r="17" spans="1:25" x14ac:dyDescent="0.2">
      <c r="A17" s="88" t="s">
        <v>7</v>
      </c>
      <c r="B17" s="88"/>
      <c r="C17" s="88"/>
      <c r="D17" s="88"/>
      <c r="E17" s="10">
        <v>250</v>
      </c>
      <c r="F17" s="17"/>
      <c r="G17" s="127"/>
      <c r="H17" s="127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8" t="s">
        <v>8</v>
      </c>
      <c r="B18" s="88"/>
      <c r="C18" s="88"/>
      <c r="D18" s="88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8" t="s">
        <v>4</v>
      </c>
      <c r="B19" s="88"/>
      <c r="C19" s="88"/>
      <c r="D19" s="88"/>
      <c r="E19" s="11">
        <v>1</v>
      </c>
      <c r="F19" s="18"/>
      <c r="G19" s="119"/>
      <c r="H19" s="119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108" t="s">
        <v>14</v>
      </c>
      <c r="G20" s="109"/>
      <c r="H20" s="109"/>
      <c r="I20" s="110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89">
        <v>6</v>
      </c>
      <c r="G21" s="89"/>
      <c r="H21" s="89"/>
      <c r="I21" s="89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89" t="s">
        <v>15</v>
      </c>
      <c r="B22" s="89"/>
      <c r="C22" s="89"/>
      <c r="D22" s="89"/>
      <c r="E22" s="89"/>
      <c r="F22" s="89"/>
      <c r="G22" s="89"/>
      <c r="H22" s="89"/>
      <c r="I22" s="89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0.75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6551.09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6551.09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89" t="s">
        <v>18</v>
      </c>
      <c r="B25" s="89"/>
      <c r="C25" s="89"/>
      <c r="D25" s="89"/>
      <c r="E25" s="89"/>
      <c r="F25" s="89"/>
      <c r="G25" s="89"/>
      <c r="H25" s="89"/>
      <c r="I25" s="89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0.75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2865.3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2865.3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89" t="s">
        <v>20</v>
      </c>
      <c r="B28" s="89"/>
      <c r="C28" s="89"/>
      <c r="D28" s="89"/>
      <c r="E28" s="89"/>
      <c r="F28" s="89"/>
      <c r="G28" s="89"/>
      <c r="H28" s="89"/>
      <c r="I28" s="89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8270.75</v>
      </c>
      <c r="F29" s="20">
        <v>0.06</v>
      </c>
      <c r="G29" s="20">
        <v>2.5</v>
      </c>
      <c r="H29" s="20"/>
      <c r="I29" s="20"/>
      <c r="J29" s="23">
        <f>ROUND(E29*F29*G29,2)</f>
        <v>1240.6099999999999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6551.09</v>
      </c>
      <c r="F30" s="52">
        <v>0.26250000000000001</v>
      </c>
      <c r="G30" s="20"/>
      <c r="H30" s="20"/>
      <c r="I30" s="20"/>
      <c r="J30" s="23">
        <f>ROUND(E30*F30,2)</f>
        <v>1719.66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5360.27</v>
      </c>
    </row>
    <row r="33" spans="1:17" ht="12.75" x14ac:dyDescent="0.2">
      <c r="A33" s="90"/>
      <c r="B33" s="91"/>
      <c r="C33" s="91"/>
      <c r="D33" s="91"/>
      <c r="E33" s="91"/>
      <c r="F33" s="91"/>
      <c r="G33" s="91"/>
      <c r="H33" s="91"/>
      <c r="I33" s="91"/>
      <c r="J33" s="92"/>
    </row>
    <row r="34" spans="1:17" ht="81" customHeight="1" x14ac:dyDescent="0.2">
      <c r="A34" s="20">
        <v>4</v>
      </c>
      <c r="B34" s="22" t="s">
        <v>26</v>
      </c>
      <c r="C34" s="93" t="s">
        <v>56</v>
      </c>
      <c r="D34" s="94"/>
      <c r="E34" s="23">
        <f>J32+J27+J24</f>
        <v>14776.66</v>
      </c>
      <c r="F34" s="26">
        <v>5.96</v>
      </c>
      <c r="G34" s="20"/>
      <c r="H34" s="20"/>
      <c r="I34" s="20"/>
      <c r="J34" s="25">
        <f>F34*E34</f>
        <v>88068.893599999996</v>
      </c>
    </row>
    <row r="35" spans="1:17" ht="18" customHeight="1" x14ac:dyDescent="0.2">
      <c r="A35" s="104">
        <v>5</v>
      </c>
      <c r="B35" s="95" t="s">
        <v>42</v>
      </c>
      <c r="C35" s="98" t="s">
        <v>43</v>
      </c>
      <c r="D35" s="99"/>
      <c r="E35" s="29">
        <v>1857</v>
      </c>
      <c r="F35" s="82">
        <v>1.75</v>
      </c>
      <c r="G35" s="82"/>
      <c r="H35" s="82"/>
      <c r="I35" s="82"/>
      <c r="J35" s="85">
        <f>(E35+E36+E37)*1.75</f>
        <v>16306.5</v>
      </c>
    </row>
    <row r="36" spans="1:17" ht="14.25" customHeight="1" x14ac:dyDescent="0.2">
      <c r="A36" s="105"/>
      <c r="B36" s="96"/>
      <c r="C36" s="100"/>
      <c r="D36" s="101"/>
      <c r="E36" s="29">
        <v>3213</v>
      </c>
      <c r="F36" s="83"/>
      <c r="G36" s="83"/>
      <c r="H36" s="83"/>
      <c r="I36" s="83"/>
      <c r="J36" s="86"/>
    </row>
    <row r="37" spans="1:17" ht="11.25" customHeight="1" x14ac:dyDescent="0.2">
      <c r="A37" s="106"/>
      <c r="B37" s="97"/>
      <c r="C37" s="102"/>
      <c r="D37" s="103"/>
      <c r="E37" s="41">
        <v>4248</v>
      </c>
      <c r="F37" s="84"/>
      <c r="G37" s="84"/>
      <c r="H37" s="84"/>
      <c r="I37" s="84"/>
      <c r="J37" s="87"/>
      <c r="K37" s="112" t="s">
        <v>30</v>
      </c>
      <c r="L37" s="113"/>
      <c r="M37" s="113"/>
      <c r="N37" s="113"/>
      <c r="O37" s="113"/>
      <c r="P37" s="113"/>
      <c r="Q37" s="113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104375.3936</v>
      </c>
      <c r="L38" s="54">
        <f>J38/3.99/1000</f>
        <v>26.159246516290725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20875.080000000002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125250.47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78" t="s">
        <v>48</v>
      </c>
      <c r="B45" s="78"/>
      <c r="C45" s="79"/>
      <c r="D45" s="79"/>
      <c r="E45" s="79"/>
      <c r="F45" s="79"/>
      <c r="G45" s="79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80" t="s">
        <v>46</v>
      </c>
      <c r="D46" s="80"/>
      <c r="E46" s="80"/>
      <c r="F46" s="80"/>
      <c r="G46" s="80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78" t="s">
        <v>47</v>
      </c>
      <c r="B48" s="78"/>
      <c r="C48" s="79"/>
      <c r="D48" s="79"/>
      <c r="E48" s="79"/>
      <c r="F48" s="79"/>
      <c r="G48" s="79"/>
      <c r="H48" s="62" t="s">
        <v>54</v>
      </c>
      <c r="I48" s="67"/>
      <c r="J48" s="67"/>
      <c r="K48" s="67"/>
      <c r="L48" s="67"/>
    </row>
    <row r="49" spans="2:8" s="68" customFormat="1" ht="15" x14ac:dyDescent="0.25">
      <c r="B49" s="57"/>
      <c r="C49" s="80" t="s">
        <v>46</v>
      </c>
      <c r="D49" s="80"/>
      <c r="E49" s="80"/>
      <c r="F49" s="80"/>
      <c r="G49" s="80"/>
      <c r="H49" s="57"/>
    </row>
  </sheetData>
  <mergeCells count="41"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  <mergeCell ref="F20:I20"/>
    <mergeCell ref="A16:D16"/>
    <mergeCell ref="A17:D17"/>
    <mergeCell ref="K37:Q37"/>
    <mergeCell ref="A19:D19"/>
    <mergeCell ref="G35:G37"/>
    <mergeCell ref="H35:H37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A45:B45"/>
    <mergeCell ref="C45:G45"/>
    <mergeCell ref="C46:G46"/>
    <mergeCell ref="C48:G48"/>
    <mergeCell ref="C49:G49"/>
    <mergeCell ref="A48:B48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2024-08-30T06:39:02Z</dcterms:modified>
</cp:coreProperties>
</file>