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J28" i="97" l="1"/>
  <c r="J23" i="97"/>
  <c r="E11" i="100" l="1"/>
  <c r="R23" i="97"/>
  <c r="R28" i="97" l="1"/>
  <c r="E5" i="100" s="1"/>
  <c r="E6" i="100" s="1"/>
  <c r="E7" i="100" s="1"/>
  <c r="E8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<sst xmlns="http://schemas.openxmlformats.org/spreadsheetml/2006/main" count="202" uniqueCount="75">
  <si>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</si>
  <si>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</si>
  <si>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</si>
  <si>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</si>
  <si>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</si>
  <si>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</si>
  <si>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</si>
  <si>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</si>
  <si>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</si>
  <si>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</si>
  <si>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</si>
  <si>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</si>
  <si>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</si>
  <si>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</si>
  <si>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</si>
  <si>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</si>
  <si>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</si>
  <si>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</si>
  <si>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</si>
  <si>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</si>
  <si>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</si>
  <si>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</si>
  <si>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</si>
  <si>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</si>
  <si>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</si>
  <si>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</si>
  <si>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</si>
  <si>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</si>
  <si>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</si>
  <si>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</si>
  <si>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</si>
  <si>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</si>
  <si>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</si>
  <si>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</si>
  <si>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</si>
  <si>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</si>
  <si>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</si>
  <si>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</si>
  <si>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</si>
  <si>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</si>
  <si>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</si>
  <si>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</si>
  <si>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</si>
  <si>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</si>
  <si>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</si>
  <si>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</si>
  <si>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</si>
  <si>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</si>
  <si>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</si>
  <si>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</si>
  <si>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</si>
  <si>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Коэффициент перехода</t>
  </si>
  <si>
    <t>шт</t>
  </si>
  <si>
    <t>ПИР (1 объект)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</si>
  <si>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</si>
  <si>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7.4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</si>
  <si>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</si>
  <si>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</si>
  <si>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</si>
  <si>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</si>
  <si>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УНЦ ИИК (1 точка учета)</t>
  </si>
  <si>
    <t>А1-06
Ц1-52-11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</si>
  <si>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Монтаж трехфзного средства коммерческого учета полукосвенного включения для автозаправочной станции на 3-м км Калужско-Киевского шоссе</t>
    </r>
  </si>
  <si>
    <t>Идентификатор инвестиционного проекта: N_C2.137.2023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</si>
  <si>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</si>
  <si>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</si>
  <si>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</si>
  <si>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А1-33
Ц1-95-9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</si>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</sst>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Q23" sqref="Q23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7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2" t="s">
        <v>12</v>
      </c>
    </row>
    <row r="2" spans="1:35" ht="18.75" x14ac:dyDescent="0.3">
      <c r="G2" s="57"/>
      <c r="I2" s="57"/>
      <c r="R2" s="23" t="s">
        <v>10</v>
      </c>
    </row>
    <row r="3" spans="1:35" ht="18.75" x14ac:dyDescent="0.3">
      <c r="G3" s="57"/>
      <c r="I3" s="57"/>
      <c r="R3" s="23" t="s">
        <v>11</v>
      </c>
    </row>
    <row r="4" spans="1:35" ht="45" customHeight="1" x14ac:dyDescent="0.25">
      <c r="A4" s="94" t="s">
        <v>15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96" t="s">
        <v>59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97" t="s">
        <v>13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98" t="s">
        <v>64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101" t="s">
        <v>62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101" t="s">
        <v>63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102" t="s">
        <v>65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100" t="s">
        <v>14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99" t="s">
        <v>47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99" t="s">
        <v>54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100" t="s">
        <v>20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8" t="s">
        <v>2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</row>
    <row r="17" spans="1:18" ht="15.75" customHeight="1" x14ac:dyDescent="0.25">
      <c r="A17" s="89" t="s">
        <v>0</v>
      </c>
      <c r="B17" s="86" t="s">
        <v>1</v>
      </c>
      <c r="C17" s="90" t="s">
        <v>8</v>
      </c>
      <c r="D17" s="90"/>
      <c r="E17" s="90"/>
      <c r="F17" s="90"/>
      <c r="G17" s="90"/>
      <c r="H17" s="90"/>
      <c r="I17" s="90"/>
      <c r="J17" s="90"/>
      <c r="K17" s="90" t="s">
        <v>9</v>
      </c>
      <c r="L17" s="90"/>
      <c r="M17" s="90"/>
      <c r="N17" s="90"/>
      <c r="O17" s="90"/>
      <c r="P17" s="90"/>
      <c r="Q17" s="90"/>
      <c r="R17" s="90"/>
    </row>
    <row r="18" spans="1:18" ht="45" customHeight="1" x14ac:dyDescent="0.25">
      <c r="A18" s="89"/>
      <c r="B18" s="86"/>
      <c r="C18" s="91" t="s">
        <v>56</v>
      </c>
      <c r="D18" s="92"/>
      <c r="E18" s="92"/>
      <c r="F18" s="92"/>
      <c r="G18" s="92"/>
      <c r="H18" s="92"/>
      <c r="I18" s="92"/>
      <c r="J18" s="93"/>
      <c r="K18" s="91" t="s">
        <v>66</v>
      </c>
      <c r="L18" s="92"/>
      <c r="M18" s="92"/>
      <c r="N18" s="92"/>
      <c r="O18" s="92"/>
      <c r="P18" s="92"/>
      <c r="Q18" s="92"/>
      <c r="R18" s="93"/>
    </row>
    <row r="19" spans="1:18" ht="33.75" customHeight="1" x14ac:dyDescent="0.25">
      <c r="A19" s="89"/>
      <c r="B19" s="86"/>
      <c r="C19" s="86" t="s">
        <v>5</v>
      </c>
      <c r="D19" s="86"/>
      <c r="E19" s="86"/>
      <c r="F19" s="86"/>
      <c r="G19" s="86" t="s">
        <v>36</v>
      </c>
      <c r="H19" s="86"/>
      <c r="I19" s="87"/>
      <c r="J19" s="87"/>
      <c r="K19" s="86" t="s">
        <v>5</v>
      </c>
      <c r="L19" s="86"/>
      <c r="M19" s="86"/>
      <c r="N19" s="86"/>
      <c r="O19" s="86" t="s">
        <v>36</v>
      </c>
      <c r="P19" s="86"/>
      <c r="Q19" s="87"/>
      <c r="R19" s="87"/>
    </row>
    <row r="20" spans="1:18" s="8" customFormat="1" ht="63" x14ac:dyDescent="0.25">
      <c r="A20" s="89"/>
      <c r="B20" s="86"/>
      <c r="C20" s="44" t="s">
        <v>7</v>
      </c>
      <c r="D20" s="44" t="s">
        <v>3</v>
      </c>
      <c r="E20" s="44" t="s">
        <v>34</v>
      </c>
      <c r="F20" s="44" t="s">
        <v>4</v>
      </c>
      <c r="G20" s="44" t="s">
        <v>6</v>
      </c>
      <c r="H20" s="69" t="s">
        <v>51</v>
      </c>
      <c r="I20" s="44" t="s">
        <v>16</v>
      </c>
      <c r="J20" s="10" t="s">
        <v>17</v>
      </c>
      <c r="K20" s="44" t="s">
        <v>7</v>
      </c>
      <c r="L20" s="44" t="s">
        <v>3</v>
      </c>
      <c r="M20" s="44" t="s">
        <v>34</v>
      </c>
      <c r="N20" s="44" t="s">
        <v>4</v>
      </c>
      <c r="O20" s="44" t="s">
        <v>6</v>
      </c>
      <c r="P20" s="59" t="s">
        <v>51</v>
      </c>
      <c r="Q20" s="44" t="s">
        <v>18</v>
      </c>
      <c r="R20" s="10" t="s">
        <v>17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9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59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38</v>
      </c>
      <c r="C22" s="76" t="s">
        <v>35</v>
      </c>
      <c r="D22" s="76" t="s">
        <v>35</v>
      </c>
      <c r="E22" s="76" t="s">
        <v>35</v>
      </c>
      <c r="F22" s="76" t="s">
        <v>35</v>
      </c>
      <c r="G22" s="76" t="s">
        <v>35</v>
      </c>
      <c r="H22" s="76" t="s">
        <v>35</v>
      </c>
      <c r="I22" s="76" t="s">
        <v>35</v>
      </c>
      <c r="J22" s="76" t="s">
        <v>35</v>
      </c>
      <c r="K22" s="44" t="s">
        <v>35</v>
      </c>
      <c r="L22" s="44" t="s">
        <v>35</v>
      </c>
      <c r="M22" s="44" t="s">
        <v>35</v>
      </c>
      <c r="N22" s="44" t="s">
        <v>35</v>
      </c>
      <c r="O22" s="44" t="s">
        <v>35</v>
      </c>
      <c r="P22" s="59" t="s">
        <v>35</v>
      </c>
      <c r="Q22" s="44" t="s">
        <v>35</v>
      </c>
      <c r="R22" s="44" t="s">
        <v>35</v>
      </c>
    </row>
    <row r="23" spans="1:18" s="12" customFormat="1" ht="25.5" x14ac:dyDescent="0.25">
      <c r="A23" s="48" t="s">
        <v>30</v>
      </c>
      <c r="B23" s="60" t="s">
        <v>60</v>
      </c>
      <c r="C23" s="76">
        <v>10</v>
      </c>
      <c r="D23" s="75" t="s">
        <v>60</v>
      </c>
      <c r="E23" s="13">
        <v>1</v>
      </c>
      <c r="F23" s="13" t="s">
        <v>52</v>
      </c>
      <c r="G23" s="74" t="s">
        <v>61</v>
      </c>
      <c r="H23" s="76">
        <v>1.05</v>
      </c>
      <c r="I23" s="10">
        <v>302</v>
      </c>
      <c r="J23" s="62">
        <f>E23*H23*I23</f>
        <v>317.10000000000002</v>
      </c>
      <c r="K23" s="71">
        <v>10</v>
      </c>
      <c r="L23" s="75" t="s">
        <v>60</v>
      </c>
      <c r="M23" s="13">
        <v>1</v>
      </c>
      <c r="N23" s="13" t="s">
        <v>52</v>
      </c>
      <c r="O23" s="74" t="s">
        <v>67</v>
      </c>
      <c r="P23" s="71">
        <v>1.25</v>
      </c>
      <c r="Q23" s="117">
        <v>517.48</v>
      </c>
      <c r="R23" s="62">
        <f>M23*P23*Q23</f>
        <v>646.85</v>
      </c>
    </row>
    <row r="24" spans="1:18" s="12" customFormat="1" x14ac:dyDescent="0.25">
      <c r="A24" s="48" t="s">
        <v>31</v>
      </c>
      <c r="B24" s="61" t="s">
        <v>53</v>
      </c>
      <c r="C24" s="76" t="s">
        <v>35</v>
      </c>
      <c r="D24" s="76" t="s">
        <v>35</v>
      </c>
      <c r="E24" s="76" t="s">
        <v>35</v>
      </c>
      <c r="F24" s="76" t="s">
        <v>35</v>
      </c>
      <c r="G24" s="76" t="s">
        <v>35</v>
      </c>
      <c r="H24" s="76" t="s">
        <v>35</v>
      </c>
      <c r="I24" s="76" t="s">
        <v>35</v>
      </c>
      <c r="J24" s="76" t="s">
        <v>35</v>
      </c>
      <c r="K24" s="73" t="s">
        <v>35</v>
      </c>
      <c r="L24" s="73" t="s">
        <v>35</v>
      </c>
      <c r="M24" s="73" t="s">
        <v>35</v>
      </c>
      <c r="N24" s="73" t="s">
        <v>35</v>
      </c>
      <c r="O24" s="73" t="s">
        <v>35</v>
      </c>
      <c r="P24" s="73" t="s">
        <v>35</v>
      </c>
      <c r="Q24" s="73" t="s">
        <v>35</v>
      </c>
      <c r="R24" s="73" t="s">
        <v>35</v>
      </c>
    </row>
    <row r="25" spans="1:18" ht="33" customHeight="1" x14ac:dyDescent="0.25">
      <c r="A25" s="49">
        <v>2</v>
      </c>
      <c r="B25" s="11" t="s">
        <v>37</v>
      </c>
      <c r="C25" s="76" t="s">
        <v>35</v>
      </c>
      <c r="D25" s="43" t="s">
        <v>35</v>
      </c>
      <c r="E25" s="43" t="s">
        <v>35</v>
      </c>
      <c r="F25" s="43" t="s">
        <v>35</v>
      </c>
      <c r="G25" s="43" t="s">
        <v>35</v>
      </c>
      <c r="H25" s="76" t="s">
        <v>35</v>
      </c>
      <c r="I25" s="43" t="s">
        <v>35</v>
      </c>
      <c r="J25" s="43" t="s">
        <v>35</v>
      </c>
      <c r="K25" s="71" t="s">
        <v>35</v>
      </c>
      <c r="L25" s="43" t="s">
        <v>35</v>
      </c>
      <c r="M25" s="43" t="s">
        <v>35</v>
      </c>
      <c r="N25" s="43" t="s">
        <v>35</v>
      </c>
      <c r="O25" s="43" t="s">
        <v>35</v>
      </c>
      <c r="P25" s="71" t="s">
        <v>35</v>
      </c>
      <c r="Q25" s="43" t="s">
        <v>35</v>
      </c>
      <c r="R25" s="43" t="s">
        <v>35</v>
      </c>
    </row>
    <row r="26" spans="1:18" ht="15.75" customHeight="1" x14ac:dyDescent="0.25">
      <c r="A26" s="49" t="s">
        <v>32</v>
      </c>
      <c r="B26" s="58" t="s">
        <v>35</v>
      </c>
      <c r="C26" s="76" t="s">
        <v>35</v>
      </c>
      <c r="D26" s="76" t="s">
        <v>35</v>
      </c>
      <c r="E26" s="76" t="s">
        <v>35</v>
      </c>
      <c r="F26" s="76" t="s">
        <v>35</v>
      </c>
      <c r="G26" s="76" t="s">
        <v>35</v>
      </c>
      <c r="H26" s="76" t="s">
        <v>35</v>
      </c>
      <c r="I26" s="76" t="s">
        <v>35</v>
      </c>
      <c r="J26" s="76" t="s">
        <v>35</v>
      </c>
      <c r="K26" s="71" t="s">
        <v>35</v>
      </c>
      <c r="L26" s="71" t="s">
        <v>35</v>
      </c>
      <c r="M26" s="71" t="s">
        <v>35</v>
      </c>
      <c r="N26" s="71" t="s">
        <v>35</v>
      </c>
      <c r="O26" s="71" t="s">
        <v>35</v>
      </c>
      <c r="P26" s="71" t="s">
        <v>35</v>
      </c>
      <c r="Q26" s="71" t="s">
        <v>35</v>
      </c>
      <c r="R26" s="71" t="s">
        <v>35</v>
      </c>
    </row>
    <row r="27" spans="1:18" ht="15.75" customHeight="1" x14ac:dyDescent="0.25">
      <c r="A27" s="49" t="s">
        <v>33</v>
      </c>
      <c r="B27" s="58" t="s">
        <v>35</v>
      </c>
      <c r="C27" s="76" t="s">
        <v>35</v>
      </c>
      <c r="D27" s="76" t="s">
        <v>35</v>
      </c>
      <c r="E27" s="76" t="s">
        <v>35</v>
      </c>
      <c r="F27" s="76" t="s">
        <v>35</v>
      </c>
      <c r="G27" s="76" t="s">
        <v>35</v>
      </c>
      <c r="H27" s="76" t="s">
        <v>35</v>
      </c>
      <c r="I27" s="76" t="s">
        <v>35</v>
      </c>
      <c r="J27" s="76" t="s">
        <v>35</v>
      </c>
      <c r="K27" s="71" t="s">
        <v>35</v>
      </c>
      <c r="L27" s="71" t="s">
        <v>35</v>
      </c>
      <c r="M27" s="71" t="s">
        <v>35</v>
      </c>
      <c r="N27" s="71" t="s">
        <v>35</v>
      </c>
      <c r="O27" s="71" t="s">
        <v>35</v>
      </c>
      <c r="P27" s="71" t="s">
        <v>35</v>
      </c>
      <c r="Q27" s="71" t="s">
        <v>35</v>
      </c>
      <c r="R27" s="71" t="s">
        <v>35</v>
      </c>
    </row>
    <row r="28" spans="1:18" s="12" customFormat="1" ht="55.5" customHeight="1" x14ac:dyDescent="0.25">
      <c r="A28" s="49"/>
      <c r="B28" s="32" t="s">
        <v>19</v>
      </c>
      <c r="C28" s="76" t="s">
        <v>35</v>
      </c>
      <c r="D28" s="77" t="s">
        <v>35</v>
      </c>
      <c r="E28" s="77" t="s">
        <v>35</v>
      </c>
      <c r="F28" s="77" t="s">
        <v>35</v>
      </c>
      <c r="G28" s="77" t="s">
        <v>35</v>
      </c>
      <c r="H28" s="76" t="s">
        <v>35</v>
      </c>
      <c r="I28" s="77" t="s">
        <v>35</v>
      </c>
      <c r="J28" s="63">
        <f>SUM(J22:J27)</f>
        <v>317.10000000000002</v>
      </c>
      <c r="K28" s="71" t="s">
        <v>35</v>
      </c>
      <c r="L28" s="72" t="s">
        <v>35</v>
      </c>
      <c r="M28" s="72" t="s">
        <v>35</v>
      </c>
      <c r="N28" s="72" t="s">
        <v>35</v>
      </c>
      <c r="O28" s="72" t="s">
        <v>35</v>
      </c>
      <c r="P28" s="71" t="s">
        <v>35</v>
      </c>
      <c r="Q28" s="72" t="s">
        <v>35</v>
      </c>
      <c r="R28" s="63">
        <f>SUM(R22:R27)</f>
        <v>646.85</v>
      </c>
    </row>
    <row r="29" spans="1:18" ht="15.75" customHeight="1" x14ac:dyDescent="0.25">
      <c r="A29" s="50"/>
      <c r="B29" s="18"/>
      <c r="C29" s="16"/>
      <c r="D29" s="41"/>
      <c r="E29" s="41"/>
      <c r="F29" s="41"/>
      <c r="G29" s="42"/>
      <c r="H29" s="70"/>
      <c r="I29" s="42"/>
      <c r="J29" s="19"/>
      <c r="K29" s="17"/>
      <c r="L29" s="17"/>
    </row>
    <row r="30" spans="1:18" s="34" customFormat="1" ht="18.75" customHeight="1" x14ac:dyDescent="0.25">
      <c r="A30" s="85"/>
      <c r="B30" s="85"/>
      <c r="C30" s="85"/>
      <c r="D30" s="85"/>
      <c r="E30" s="85"/>
      <c r="F30" s="85"/>
      <c r="G30" s="85"/>
      <c r="H30" s="68"/>
      <c r="I30" s="42"/>
      <c r="J30" s="19"/>
    </row>
    <row r="31" spans="1:18" s="34" customFormat="1" ht="41.25" customHeight="1" x14ac:dyDescent="0.25">
      <c r="A31" s="85"/>
      <c r="B31" s="85"/>
      <c r="C31" s="85"/>
      <c r="D31" s="85"/>
      <c r="E31" s="85"/>
      <c r="F31" s="85"/>
      <c r="G31" s="85"/>
      <c r="H31" s="68"/>
      <c r="I31" s="42"/>
      <c r="J31" s="19"/>
    </row>
    <row r="32" spans="1:18" s="34" customFormat="1" ht="38.25" customHeight="1" x14ac:dyDescent="0.25">
      <c r="A32" s="85"/>
      <c r="B32" s="85"/>
      <c r="C32" s="85"/>
      <c r="D32" s="85"/>
      <c r="E32" s="85"/>
      <c r="F32" s="85"/>
      <c r="G32" s="85"/>
      <c r="H32" s="68"/>
      <c r="I32"/>
      <c r="J32" s="19"/>
    </row>
    <row r="33" spans="1:10" s="34" customFormat="1" ht="18.75" customHeight="1" x14ac:dyDescent="0.25">
      <c r="A33" s="80"/>
      <c r="B33" s="80"/>
      <c r="C33" s="80"/>
      <c r="D33" s="80"/>
      <c r="E33" s="80"/>
      <c r="F33" s="80"/>
      <c r="G33" s="80"/>
      <c r="H33" s="64"/>
      <c r="I33" s="42"/>
      <c r="J33" s="19"/>
    </row>
    <row r="34" spans="1:10" s="34" customFormat="1" ht="217.5" customHeight="1" x14ac:dyDescent="0.25">
      <c r="A34" s="81"/>
      <c r="B34" s="82"/>
      <c r="C34" s="82"/>
      <c r="D34" s="82"/>
      <c r="E34" s="82"/>
      <c r="F34" s="82"/>
      <c r="G34" s="82"/>
      <c r="H34" s="65"/>
      <c r="I34" s="42"/>
      <c r="J34" s="19"/>
    </row>
    <row r="35" spans="1:10" ht="53.25" customHeight="1" x14ac:dyDescent="0.25">
      <c r="A35" s="81"/>
      <c r="B35" s="83"/>
      <c r="C35" s="83"/>
      <c r="D35" s="83"/>
      <c r="E35" s="83"/>
      <c r="F35" s="83"/>
      <c r="G35" s="83"/>
      <c r="H35" s="66"/>
    </row>
    <row r="36" spans="1:10" x14ac:dyDescent="0.25">
      <c r="A36" s="84"/>
      <c r="B36" s="84"/>
      <c r="C36" s="84"/>
      <c r="D36" s="84"/>
      <c r="E36" s="84"/>
      <c r="F36" s="84"/>
      <c r="G36" s="84"/>
    </row>
    <row r="37" spans="1:10" x14ac:dyDescent="0.25">
      <c r="B37"/>
    </row>
    <row r="41" spans="1:10" x14ac:dyDescent="0.25">
      <c r="B41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33:G33"/>
    <mergeCell ref="A34:G34"/>
    <mergeCell ref="A35:G35"/>
    <mergeCell ref="A36:G36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A10" zoomScaleNormal="70" zoomScaleSheetLayoutView="100" workbookViewId="0">
      <selection activeCell="E13" sqref="E13:G13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0" t="s">
        <v>25</v>
      </c>
      <c r="B2" s="110"/>
      <c r="C2" s="110"/>
      <c r="D2" s="110"/>
      <c r="E2" s="110"/>
      <c r="F2" s="110"/>
      <c r="G2" s="110"/>
      <c r="J2" s="17"/>
      <c r="K2" s="17"/>
    </row>
    <row r="3" spans="1:17" ht="36" customHeight="1" x14ac:dyDescent="0.25">
      <c r="A3" s="51" t="s">
        <v>0</v>
      </c>
      <c r="B3" s="1" t="s">
        <v>24</v>
      </c>
      <c r="C3" s="111" t="s">
        <v>8</v>
      </c>
      <c r="D3" s="111"/>
      <c r="E3" s="86" t="s">
        <v>9</v>
      </c>
      <c r="F3" s="86"/>
      <c r="G3" s="86"/>
      <c r="I3" s="35"/>
      <c r="J3" s="35"/>
      <c r="K3" s="41"/>
      <c r="L3" s="14"/>
      <c r="M3" s="15"/>
      <c r="N3" s="14"/>
      <c r="O3" s="17"/>
      <c r="P3" s="14"/>
      <c r="Q3" s="34"/>
    </row>
    <row r="4" spans="1:17" ht="15" customHeight="1" x14ac:dyDescent="0.25">
      <c r="A4" s="52">
        <v>1</v>
      </c>
      <c r="B4" s="37">
        <v>2</v>
      </c>
      <c r="C4" s="112">
        <v>3</v>
      </c>
      <c r="D4" s="113"/>
      <c r="E4" s="114">
        <v>4</v>
      </c>
      <c r="F4" s="115"/>
      <c r="G4" s="116"/>
      <c r="I4" s="42"/>
      <c r="J4" s="19"/>
      <c r="K4" s="42"/>
      <c r="L4" s="19"/>
      <c r="M4" s="42"/>
      <c r="N4" s="19"/>
      <c r="O4" s="42"/>
      <c r="P4" s="19"/>
      <c r="Q4" s="42"/>
    </row>
    <row r="5" spans="1:17" ht="90.75" customHeight="1" x14ac:dyDescent="0.25">
      <c r="A5" s="53">
        <v>1</v>
      </c>
      <c r="B5" s="33" t="s">
        <v>26</v>
      </c>
      <c r="C5" s="105">
        <f>т3!J28</f>
        <v>317.10000000000002</v>
      </c>
      <c r="D5" s="106"/>
      <c r="E5" s="107">
        <f>т3!R28</f>
        <v>646.85</v>
      </c>
      <c r="F5" s="108"/>
      <c r="G5" s="109"/>
      <c r="I5" s="42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3">
        <v>2</v>
      </c>
      <c r="B6" s="2" t="s">
        <v>57</v>
      </c>
      <c r="C6" s="105">
        <f>C5*20%</f>
        <v>63.420000000000009</v>
      </c>
      <c r="D6" s="106"/>
      <c r="E6" s="107">
        <f>E5*0.2</f>
        <v>129.37</v>
      </c>
      <c r="F6" s="108"/>
      <c r="G6" s="109"/>
      <c r="I6" s="42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3">
        <v>3</v>
      </c>
      <c r="B7" s="2" t="s">
        <v>48</v>
      </c>
      <c r="C7" s="105">
        <f>C5+C6</f>
        <v>380.52000000000004</v>
      </c>
      <c r="D7" s="106"/>
      <c r="E7" s="107">
        <f>E5+E6</f>
        <v>776.22</v>
      </c>
      <c r="F7" s="108"/>
      <c r="G7" s="109"/>
      <c r="I7" s="42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44</v>
      </c>
      <c r="B8" s="45" t="s">
        <v>28</v>
      </c>
      <c r="C8" s="105">
        <v>543.01000471777036</v>
      </c>
      <c r="D8" s="106"/>
      <c r="E8" s="107">
        <f>E7*1.07*1.053</f>
        <v>874.57483620000005</v>
      </c>
      <c r="F8" s="108"/>
      <c r="G8" s="109"/>
      <c r="H8" s="55"/>
      <c r="I8" s="56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45</v>
      </c>
      <c r="B9" s="38" t="s">
        <v>49</v>
      </c>
      <c r="C9" s="105" t="s">
        <v>35</v>
      </c>
      <c r="D9" s="106"/>
      <c r="E9" s="107" t="s">
        <v>35</v>
      </c>
      <c r="F9" s="108"/>
      <c r="G9" s="109"/>
      <c r="H9" s="5"/>
      <c r="I9" s="5"/>
      <c r="J9" s="17"/>
      <c r="K9" s="17" t="s">
        <v>21</v>
      </c>
    </row>
    <row r="10" spans="1:17" ht="53.25" customHeight="1" x14ac:dyDescent="0.25">
      <c r="A10" s="36" t="s">
        <v>46</v>
      </c>
      <c r="B10" s="38" t="s">
        <v>50</v>
      </c>
      <c r="C10" s="105">
        <f>C7</f>
        <v>380.52000000000004</v>
      </c>
      <c r="D10" s="106"/>
      <c r="E10" s="107">
        <f>E7</f>
        <v>776.22</v>
      </c>
      <c r="F10" s="108"/>
      <c r="G10" s="109"/>
      <c r="H10" s="5"/>
      <c r="I10" s="5"/>
      <c r="J10" s="17"/>
      <c r="K10" s="17"/>
    </row>
    <row r="11" spans="1:17" ht="84" customHeight="1" x14ac:dyDescent="0.25">
      <c r="A11" s="36" t="s">
        <v>43</v>
      </c>
      <c r="B11" s="38" t="s">
        <v>27</v>
      </c>
      <c r="C11" s="105">
        <f>SUM(C12:D18)</f>
        <v>397.72</v>
      </c>
      <c r="D11" s="106"/>
      <c r="E11" s="107">
        <f>SUM(E12:G18)</f>
        <v>397.72</v>
      </c>
      <c r="F11" s="108"/>
      <c r="G11" s="109"/>
      <c r="H11" s="5"/>
      <c r="I11" s="5"/>
      <c r="J11" s="20"/>
      <c r="K11" s="20"/>
    </row>
    <row r="12" spans="1:17" ht="21" customHeight="1" x14ac:dyDescent="0.25">
      <c r="A12" s="36" t="s">
        <v>22</v>
      </c>
      <c r="B12" s="39" t="s">
        <v>68</v>
      </c>
      <c r="C12" s="120">
        <v>397.72</v>
      </c>
      <c r="D12" s="121"/>
      <c r="E12" s="107" t="s">
        <v>35</v>
      </c>
      <c r="F12" s="108"/>
      <c r="G12" s="109"/>
      <c r="H12" s="5"/>
      <c r="I12" s="5"/>
    </row>
    <row r="13" spans="1:17" ht="18" x14ac:dyDescent="0.25">
      <c r="A13" s="36" t="s">
        <v>23</v>
      </c>
      <c r="B13" s="39" t="s">
        <v>69</v>
      </c>
      <c r="C13" s="105" t="s">
        <v>58</v>
      </c>
      <c r="D13" s="106"/>
      <c r="E13" s="107">
        <v>397.72</v>
      </c>
      <c r="F13" s="108"/>
      <c r="G13" s="109"/>
      <c r="H13" s="5"/>
      <c r="I13" s="5"/>
    </row>
    <row r="14" spans="1:17" ht="18" x14ac:dyDescent="0.25">
      <c r="A14" s="36" t="s">
        <v>23</v>
      </c>
      <c r="B14" s="39" t="s">
        <v>70</v>
      </c>
      <c r="C14" s="105" t="s">
        <v>58</v>
      </c>
      <c r="D14" s="106"/>
      <c r="E14" s="107" t="s">
        <v>35</v>
      </c>
      <c r="F14" s="108"/>
      <c r="G14" s="109"/>
      <c r="H14" s="5"/>
      <c r="I14" s="5"/>
    </row>
    <row r="15" spans="1:17" ht="18" x14ac:dyDescent="0.25">
      <c r="A15" s="36" t="s">
        <v>23</v>
      </c>
      <c r="B15" s="39" t="s">
        <v>71</v>
      </c>
      <c r="C15" s="105" t="s">
        <v>58</v>
      </c>
      <c r="D15" s="106"/>
      <c r="E15" s="107" t="s">
        <v>35</v>
      </c>
      <c r="F15" s="108"/>
      <c r="G15" s="109"/>
      <c r="H15" s="5"/>
      <c r="I15" s="5"/>
    </row>
    <row r="16" spans="1:17" ht="18" x14ac:dyDescent="0.25">
      <c r="A16" s="36" t="s">
        <v>23</v>
      </c>
      <c r="B16" s="39" t="s">
        <v>72</v>
      </c>
      <c r="C16" s="105" t="s">
        <v>58</v>
      </c>
      <c r="D16" s="106"/>
      <c r="E16" s="107" t="s">
        <v>35</v>
      </c>
      <c r="F16" s="108"/>
      <c r="G16" s="109"/>
      <c r="H16" s="5"/>
      <c r="I16" s="5"/>
    </row>
    <row r="17" spans="1:9" ht="18" x14ac:dyDescent="0.25">
      <c r="A17" s="36" t="s">
        <v>29</v>
      </c>
      <c r="B17" s="39" t="s">
        <v>73</v>
      </c>
      <c r="C17" s="105" t="s">
        <v>58</v>
      </c>
      <c r="D17" s="106"/>
      <c r="E17" s="107" t="s">
        <v>35</v>
      </c>
      <c r="F17" s="108"/>
      <c r="G17" s="109"/>
      <c r="H17" s="5"/>
      <c r="I17" s="5"/>
    </row>
    <row r="18" spans="1:9" ht="18" x14ac:dyDescent="0.25">
      <c r="A18" s="36" t="s">
        <v>55</v>
      </c>
      <c r="B18" s="39" t="s">
        <v>74</v>
      </c>
      <c r="C18" s="105" t="s">
        <v>58</v>
      </c>
      <c r="D18" s="106"/>
      <c r="E18" s="107" t="s">
        <v>35</v>
      </c>
      <c r="F18" s="108"/>
      <c r="G18" s="109"/>
      <c r="H18" s="5"/>
      <c r="I18" s="5"/>
    </row>
    <row r="19" spans="1:9" x14ac:dyDescent="0.25">
      <c r="A19" s="54"/>
      <c r="B19" s="79"/>
      <c r="C19" s="119"/>
      <c r="D19" s="119"/>
      <c r="E19" s="118"/>
      <c r="F19" s="118"/>
      <c r="G19" s="118"/>
      <c r="H19" s="78"/>
    </row>
    <row r="20" spans="1:9" ht="18" x14ac:dyDescent="0.25">
      <c r="A20" s="103" t="s">
        <v>42</v>
      </c>
      <c r="B20" s="103"/>
      <c r="C20" s="103"/>
      <c r="D20" s="103"/>
      <c r="E20" s="103"/>
      <c r="F20" s="103"/>
      <c r="G20" s="103"/>
    </row>
    <row r="21" spans="1:9" ht="36" customHeight="1" x14ac:dyDescent="0.25">
      <c r="A21" s="104" t="s">
        <v>39</v>
      </c>
      <c r="B21" s="104"/>
      <c r="C21" s="104"/>
      <c r="D21" s="104"/>
      <c r="E21" s="104"/>
      <c r="F21" s="104"/>
      <c r="G21" s="104"/>
    </row>
    <row r="22" spans="1:9" ht="31.5" customHeight="1" x14ac:dyDescent="0.25">
      <c r="A22" s="104" t="s">
        <v>40</v>
      </c>
      <c r="B22" s="104"/>
      <c r="C22" s="104"/>
      <c r="D22" s="104"/>
      <c r="E22" s="104"/>
      <c r="F22" s="104"/>
      <c r="G22" s="104"/>
      <c r="H22" s="40" t="s">
        <v>21</v>
      </c>
    </row>
    <row r="23" spans="1:9" s="34" customFormat="1" ht="69.75" customHeight="1" x14ac:dyDescent="0.25">
      <c r="A23" s="104" t="s">
        <v>41</v>
      </c>
      <c r="B23" s="104"/>
      <c r="C23" s="104"/>
      <c r="D23" s="104"/>
      <c r="E23" s="104"/>
      <c r="F23" s="104"/>
      <c r="G23" s="104"/>
      <c r="H23" s="42"/>
      <c r="I23" s="19"/>
    </row>
    <row r="24" spans="1:9" s="34" customFormat="1" ht="18.75" customHeight="1" x14ac:dyDescent="0.25">
      <c r="A24" s="85"/>
      <c r="B24" s="85"/>
      <c r="C24" s="85"/>
      <c r="D24" s="85"/>
      <c r="E24" s="85"/>
      <c r="F24" s="85"/>
      <c r="G24" s="85"/>
      <c r="H24" s="42"/>
      <c r="I24" s="19"/>
    </row>
    <row r="25" spans="1:9" s="34" customFormat="1" ht="41.25" customHeight="1" x14ac:dyDescent="0.25">
      <c r="A25" s="85"/>
      <c r="B25" s="85"/>
      <c r="C25" s="85"/>
      <c r="D25" s="85"/>
      <c r="E25" s="85"/>
      <c r="F25" s="85"/>
      <c r="G25" s="85"/>
      <c r="H25" s="42"/>
      <c r="I25" s="19"/>
    </row>
    <row r="26" spans="1:9" s="34" customFormat="1" ht="38.25" customHeight="1" x14ac:dyDescent="0.25">
      <c r="A26" s="85"/>
      <c r="B26" s="85"/>
      <c r="C26" s="85"/>
      <c r="D26" s="85"/>
      <c r="E26" s="85"/>
      <c r="F26" s="85"/>
      <c r="G26" s="85"/>
      <c r="H26"/>
      <c r="I26" s="19"/>
    </row>
    <row r="27" spans="1:9" s="34" customFormat="1" ht="18.75" customHeight="1" x14ac:dyDescent="0.25">
      <c r="A27" s="80"/>
      <c r="B27" s="80"/>
      <c r="C27" s="80"/>
      <c r="D27" s="80"/>
      <c r="E27" s="80"/>
      <c r="F27" s="80"/>
      <c r="G27" s="80"/>
      <c r="H27" s="42"/>
      <c r="I27" s="19"/>
    </row>
    <row r="28" spans="1:9" s="34" customFormat="1" ht="217.5" customHeight="1" x14ac:dyDescent="0.25">
      <c r="A28" s="81"/>
      <c r="B28" s="82"/>
      <c r="C28" s="82"/>
      <c r="D28" s="82"/>
      <c r="E28" s="82"/>
      <c r="F28" s="82"/>
      <c r="G28" s="82"/>
      <c r="H28" s="42"/>
      <c r="I28" s="19"/>
    </row>
    <row r="29" spans="1:9" ht="53.25" customHeight="1" x14ac:dyDescent="0.25">
      <c r="A29" s="81"/>
      <c r="B29" s="83"/>
      <c r="C29" s="83"/>
      <c r="D29" s="83"/>
      <c r="E29" s="83"/>
      <c r="F29" s="83"/>
      <c r="G29" s="83"/>
    </row>
    <row r="30" spans="1:9" x14ac:dyDescent="0.25">
      <c r="A30" s="84"/>
      <c r="B30" s="84"/>
      <c r="C30" s="84"/>
      <c r="D30" s="84"/>
      <c r="E30" s="84"/>
      <c r="F30" s="84"/>
      <c r="G30" s="84"/>
    </row>
    <row r="31" spans="1:9" x14ac:dyDescent="0.25">
      <c r="B31"/>
    </row>
    <row r="35" spans="2:2" x14ac:dyDescent="0.25">
      <c r="B35"/>
    </row>
  </sheetData>
  <mergeCells count="46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5:D15"/>
    <mergeCell ref="E15:G15"/>
    <mergeCell ref="C16:D16"/>
    <mergeCell ref="E16:G16"/>
    <mergeCell ref="C19:D19"/>
    <mergeCell ref="E19:G19"/>
    <mergeCell ref="A27:G27"/>
    <mergeCell ref="A28:G28"/>
    <mergeCell ref="A29:G29"/>
    <mergeCell ref="A30:G30"/>
    <mergeCell ref="A20:G20"/>
    <mergeCell ref="A21:G21"/>
    <mergeCell ref="A22:G22"/>
    <mergeCell ref="A23:G23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2024-04-22T18:08:49Z</dcterms:modified>
</cp:coreProperties>
</file>