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т3!$A$1:$R$29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25" i="97"/>
  <c r="R23" i="97"/>
  <c r="R29" i="97" s="1"/>
  <c r="E11" i="100" l="1"/>
  <c r="E5" i="100" l="1"/>
  <c r="E6" i="100" s="1"/>
  <c r="E7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<sst xmlns="http://schemas.openxmlformats.org/spreadsheetml/2006/main" count="220" uniqueCount="77">
  <si>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</si>
  <si>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</si>
  <si>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</si>
  <si>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</si>
  <si>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</si>
  <si>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</si>
  <si>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</si>
  <si>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</si>
  <si>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</si>
  <si>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</si>
  <si>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</si>
  <si>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</si>
  <si>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</si>
  <si>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</si>
  <si>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</si>
  <si>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</si>
  <si>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</si>
  <si>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</si>
  <si>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</si>
  <si>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</si>
  <si>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</si>
  <si>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</si>
  <si>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</si>
  <si>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</si>
  <si>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</si>
  <si>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</si>
  <si>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</si>
  <si>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</si>
  <si>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</si>
  <si>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</si>
  <si>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</si>
  <si>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</si>
  <si>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</si>
  <si>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</si>
  <si>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</si>
  <si>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</si>
  <si>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</si>
  <si>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</si>
  <si>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</si>
  <si>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</si>
  <si>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</si>
  <si>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</si>
  <si>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</si>
  <si>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</si>
  <si>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</si>
  <si>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</si>
  <si>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</si>
  <si>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</si>
  <si>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</si>
  <si>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</si>
  <si>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</si>
  <si>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</si>
  <si>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</si>
  <si>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</si>
  <si>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УНЦ здания (1 ед)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</si>
  <si>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</si>
  <si>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</si>
  <si>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2</t>
  </si>
  <si>
    <t>РТП</t>
  </si>
  <si>
    <t>1.3</t>
  </si>
  <si>
    <t>ПИР (1 объект)</t>
  </si>
  <si>
    <t>1 объект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</si>
  <si>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</si>
  <si>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</si>
  <si>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</si>
  <si>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П6-08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</si>
  <si>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</si>
  <si>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</si>
  <si>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</si>
  <si>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</si>
  <si>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</si>
  <si>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</si>
  <si>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РТП-2х630 д.Красная Пахра. Трансформаторная мощность 1,260 МВА.</t>
    </r>
  </si>
  <si>
    <t>Идентификатор инвестиционного проекта: O_C.16.2.2025</t>
  </si>
  <si>
    <t>Строительство РТП-2х630 д.Красная Пахра</t>
  </si>
  <si>
    <t>Э3-08-2
Ц1-95-4</t>
  </si>
  <si>
    <t>тип - блочный                            трансформаторов-2                    мощность-1,260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</si>
</sst>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44" fillId="0" borderId="10" xfId="36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2"/>
  <sheetViews>
    <sheetView tabSelected="1" view="pageBreakPreview" zoomScale="70" zoomScaleNormal="70" zoomScaleSheetLayoutView="70" workbookViewId="0">
      <selection activeCell="M22" sqref="M22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6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93" t="s">
        <v>15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5" t="s">
        <v>56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6" t="s">
        <v>13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7" t="s">
        <v>62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100" t="s">
        <v>72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100" t="s">
        <v>73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101" t="s">
        <v>63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99" t="s">
        <v>14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98" t="s">
        <v>45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98" t="s">
        <v>46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99" t="s">
        <v>20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7" t="s">
        <v>2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</row>
    <row r="17" spans="1:18" ht="15.75" customHeight="1" x14ac:dyDescent="0.25">
      <c r="A17" s="88" t="s">
        <v>0</v>
      </c>
      <c r="B17" s="85" t="s">
        <v>1</v>
      </c>
      <c r="C17" s="89" t="s">
        <v>8</v>
      </c>
      <c r="D17" s="89"/>
      <c r="E17" s="89"/>
      <c r="F17" s="89"/>
      <c r="G17" s="89"/>
      <c r="H17" s="89"/>
      <c r="I17" s="89"/>
      <c r="J17" s="89"/>
      <c r="K17" s="89" t="s">
        <v>9</v>
      </c>
      <c r="L17" s="89"/>
      <c r="M17" s="89"/>
      <c r="N17" s="89"/>
      <c r="O17" s="89"/>
      <c r="P17" s="89"/>
      <c r="Q17" s="89"/>
      <c r="R17" s="89"/>
    </row>
    <row r="18" spans="1:18" ht="45" customHeight="1" x14ac:dyDescent="0.25">
      <c r="A18" s="88"/>
      <c r="B18" s="85"/>
      <c r="C18" s="90" t="s">
        <v>64</v>
      </c>
      <c r="D18" s="91"/>
      <c r="E18" s="91"/>
      <c r="F18" s="91"/>
      <c r="G18" s="91"/>
      <c r="H18" s="91"/>
      <c r="I18" s="91"/>
      <c r="J18" s="92"/>
      <c r="K18" s="90" t="s">
        <v>64</v>
      </c>
      <c r="L18" s="91"/>
      <c r="M18" s="91"/>
      <c r="N18" s="91"/>
      <c r="O18" s="91"/>
      <c r="P18" s="91"/>
      <c r="Q18" s="91"/>
      <c r="R18" s="92"/>
    </row>
    <row r="19" spans="1:18" ht="33.75" customHeight="1" x14ac:dyDescent="0.25">
      <c r="A19" s="88"/>
      <c r="B19" s="85"/>
      <c r="C19" s="85" t="s">
        <v>5</v>
      </c>
      <c r="D19" s="85"/>
      <c r="E19" s="85"/>
      <c r="F19" s="85"/>
      <c r="G19" s="85" t="s">
        <v>35</v>
      </c>
      <c r="H19" s="85"/>
      <c r="I19" s="86"/>
      <c r="J19" s="86"/>
      <c r="K19" s="85" t="s">
        <v>5</v>
      </c>
      <c r="L19" s="85"/>
      <c r="M19" s="85"/>
      <c r="N19" s="85"/>
      <c r="O19" s="85" t="s">
        <v>35</v>
      </c>
      <c r="P19" s="85"/>
      <c r="Q19" s="86"/>
      <c r="R19" s="86"/>
    </row>
    <row r="20" spans="1:18" s="8" customFormat="1" ht="63" x14ac:dyDescent="0.25">
      <c r="A20" s="88"/>
      <c r="B20" s="85"/>
      <c r="C20" s="44" t="s">
        <v>7</v>
      </c>
      <c r="D20" s="44" t="s">
        <v>3</v>
      </c>
      <c r="E20" s="44" t="s">
        <v>33</v>
      </c>
      <c r="F20" s="44" t="s">
        <v>4</v>
      </c>
      <c r="G20" s="44" t="s">
        <v>6</v>
      </c>
      <c r="H20" s="68" t="s">
        <v>53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33</v>
      </c>
      <c r="N20" s="44" t="s">
        <v>4</v>
      </c>
      <c r="O20" s="44" t="s">
        <v>6</v>
      </c>
      <c r="P20" s="60" t="s">
        <v>53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8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60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36</v>
      </c>
      <c r="C22" s="75" t="s">
        <v>34</v>
      </c>
      <c r="D22" s="75" t="s">
        <v>34</v>
      </c>
      <c r="E22" s="75" t="s">
        <v>34</v>
      </c>
      <c r="F22" s="75" t="s">
        <v>34</v>
      </c>
      <c r="G22" s="75" t="s">
        <v>34</v>
      </c>
      <c r="H22" s="75" t="s">
        <v>34</v>
      </c>
      <c r="I22" s="75" t="s">
        <v>34</v>
      </c>
      <c r="J22" s="75" t="s">
        <v>34</v>
      </c>
      <c r="K22" s="77" t="s">
        <v>34</v>
      </c>
      <c r="L22" s="77" t="s">
        <v>34</v>
      </c>
      <c r="M22" s="77" t="s">
        <v>34</v>
      </c>
      <c r="N22" s="77" t="s">
        <v>34</v>
      </c>
      <c r="O22" s="77" t="s">
        <v>34</v>
      </c>
      <c r="P22" s="77" t="s">
        <v>34</v>
      </c>
      <c r="Q22" s="77" t="s">
        <v>34</v>
      </c>
      <c r="R22" s="77" t="s">
        <v>34</v>
      </c>
    </row>
    <row r="23" spans="1:18" s="12" customFormat="1" ht="47.25" x14ac:dyDescent="0.25">
      <c r="A23" s="48" t="s">
        <v>29</v>
      </c>
      <c r="B23" s="59" t="s">
        <v>74</v>
      </c>
      <c r="C23" s="77" t="s">
        <v>34</v>
      </c>
      <c r="D23" s="77" t="s">
        <v>34</v>
      </c>
      <c r="E23" s="77" t="s">
        <v>34</v>
      </c>
      <c r="F23" s="77" t="s">
        <v>34</v>
      </c>
      <c r="G23" s="77" t="s">
        <v>34</v>
      </c>
      <c r="H23" s="77" t="s">
        <v>34</v>
      </c>
      <c r="I23" s="77" t="s">
        <v>34</v>
      </c>
      <c r="J23" s="77" t="s">
        <v>34</v>
      </c>
      <c r="K23" s="77">
        <v>10</v>
      </c>
      <c r="L23" s="77" t="s">
        <v>76</v>
      </c>
      <c r="M23" s="13">
        <v>1</v>
      </c>
      <c r="N23" s="13" t="s">
        <v>47</v>
      </c>
      <c r="O23" s="72" t="s">
        <v>75</v>
      </c>
      <c r="P23" s="77">
        <v>1.25</v>
      </c>
      <c r="Q23" s="74">
        <v>17548.490000000002</v>
      </c>
      <c r="R23" s="61">
        <f>M23*P23*Q23</f>
        <v>21935.612500000003</v>
      </c>
    </row>
    <row r="24" spans="1:18" s="12" customFormat="1" x14ac:dyDescent="0.25">
      <c r="A24" s="48" t="s">
        <v>30</v>
      </c>
      <c r="B24" s="62" t="s">
        <v>54</v>
      </c>
      <c r="C24" s="77" t="s">
        <v>34</v>
      </c>
      <c r="D24" s="77" t="s">
        <v>34</v>
      </c>
      <c r="E24" s="77" t="s">
        <v>34</v>
      </c>
      <c r="F24" s="77" t="s">
        <v>34</v>
      </c>
      <c r="G24" s="77" t="s">
        <v>34</v>
      </c>
      <c r="H24" s="77" t="s">
        <v>34</v>
      </c>
      <c r="I24" s="77" t="s">
        <v>34</v>
      </c>
      <c r="J24" s="77" t="s">
        <v>34</v>
      </c>
      <c r="K24" s="77" t="s">
        <v>34</v>
      </c>
      <c r="L24" s="77" t="s">
        <v>34</v>
      </c>
      <c r="M24" s="77" t="s">
        <v>34</v>
      </c>
      <c r="N24" s="77" t="s">
        <v>34</v>
      </c>
      <c r="O24" s="77" t="s">
        <v>34</v>
      </c>
      <c r="P24" s="77" t="s">
        <v>34</v>
      </c>
      <c r="Q24" s="77" t="s">
        <v>34</v>
      </c>
      <c r="R24" s="77" t="s">
        <v>34</v>
      </c>
    </row>
    <row r="25" spans="1:18" s="12" customFormat="1" x14ac:dyDescent="0.25">
      <c r="A25" s="71" t="s">
        <v>59</v>
      </c>
      <c r="B25" s="73" t="s">
        <v>60</v>
      </c>
      <c r="C25" s="77" t="s">
        <v>34</v>
      </c>
      <c r="D25" s="77" t="s">
        <v>34</v>
      </c>
      <c r="E25" s="77" t="s">
        <v>34</v>
      </c>
      <c r="F25" s="77" t="s">
        <v>34</v>
      </c>
      <c r="G25" s="77" t="s">
        <v>34</v>
      </c>
      <c r="H25" s="77" t="s">
        <v>34</v>
      </c>
      <c r="I25" s="77" t="s">
        <v>34</v>
      </c>
      <c r="J25" s="77" t="s">
        <v>34</v>
      </c>
      <c r="K25" s="77">
        <v>10</v>
      </c>
      <c r="L25" s="77" t="s">
        <v>34</v>
      </c>
      <c r="M25" s="77">
        <v>1</v>
      </c>
      <c r="N25" s="77" t="s">
        <v>61</v>
      </c>
      <c r="O25" s="72" t="s">
        <v>65</v>
      </c>
      <c r="P25" s="77">
        <v>1</v>
      </c>
      <c r="Q25" s="74">
        <v>2127.5100000000002</v>
      </c>
      <c r="R25" s="61">
        <f>M25*P25*Q25</f>
        <v>2127.5100000000002</v>
      </c>
    </row>
    <row r="26" spans="1:18" x14ac:dyDescent="0.25">
      <c r="A26" s="70" t="s">
        <v>57</v>
      </c>
      <c r="B26" s="62" t="s">
        <v>58</v>
      </c>
      <c r="C26" s="77" t="s">
        <v>34</v>
      </c>
      <c r="D26" s="77" t="s">
        <v>34</v>
      </c>
      <c r="E26" s="77" t="s">
        <v>34</v>
      </c>
      <c r="F26" s="77" t="s">
        <v>34</v>
      </c>
      <c r="G26" s="77" t="s">
        <v>34</v>
      </c>
      <c r="H26" s="77" t="s">
        <v>34</v>
      </c>
      <c r="I26" s="77" t="s">
        <v>34</v>
      </c>
      <c r="J26" s="77" t="s">
        <v>34</v>
      </c>
      <c r="K26" s="77" t="s">
        <v>34</v>
      </c>
      <c r="L26" s="77" t="s">
        <v>34</v>
      </c>
      <c r="M26" s="77" t="s">
        <v>34</v>
      </c>
      <c r="N26" s="77" t="s">
        <v>34</v>
      </c>
      <c r="O26" s="77" t="s">
        <v>34</v>
      </c>
      <c r="P26" s="77" t="s">
        <v>34</v>
      </c>
      <c r="Q26" s="77" t="s">
        <v>34</v>
      </c>
      <c r="R26" s="77" t="s">
        <v>34</v>
      </c>
    </row>
    <row r="27" spans="1:18" ht="15.75" customHeight="1" x14ac:dyDescent="0.25">
      <c r="A27" s="49" t="s">
        <v>31</v>
      </c>
      <c r="B27" s="58" t="s">
        <v>34</v>
      </c>
      <c r="C27" s="77" t="s">
        <v>34</v>
      </c>
      <c r="D27" s="77" t="s">
        <v>34</v>
      </c>
      <c r="E27" s="77" t="s">
        <v>34</v>
      </c>
      <c r="F27" s="77" t="s">
        <v>34</v>
      </c>
      <c r="G27" s="77" t="s">
        <v>34</v>
      </c>
      <c r="H27" s="77" t="s">
        <v>34</v>
      </c>
      <c r="I27" s="77" t="s">
        <v>34</v>
      </c>
      <c r="J27" s="77" t="s">
        <v>34</v>
      </c>
      <c r="K27" s="77" t="s">
        <v>34</v>
      </c>
      <c r="L27" s="77" t="s">
        <v>34</v>
      </c>
      <c r="M27" s="77" t="s">
        <v>34</v>
      </c>
      <c r="N27" s="77" t="s">
        <v>34</v>
      </c>
      <c r="O27" s="77" t="s">
        <v>34</v>
      </c>
      <c r="P27" s="77" t="s">
        <v>34</v>
      </c>
      <c r="Q27" s="77" t="s">
        <v>34</v>
      </c>
      <c r="R27" s="77" t="s">
        <v>34</v>
      </c>
    </row>
    <row r="28" spans="1:18" ht="15.75" customHeight="1" x14ac:dyDescent="0.25">
      <c r="A28" s="49" t="s">
        <v>32</v>
      </c>
      <c r="B28" s="58" t="s">
        <v>34</v>
      </c>
      <c r="C28" s="77" t="s">
        <v>34</v>
      </c>
      <c r="D28" s="77" t="s">
        <v>34</v>
      </c>
      <c r="E28" s="77" t="s">
        <v>34</v>
      </c>
      <c r="F28" s="77" t="s">
        <v>34</v>
      </c>
      <c r="G28" s="77" t="s">
        <v>34</v>
      </c>
      <c r="H28" s="77" t="s">
        <v>34</v>
      </c>
      <c r="I28" s="77" t="s">
        <v>34</v>
      </c>
      <c r="J28" s="77" t="s">
        <v>34</v>
      </c>
      <c r="K28" s="77" t="s">
        <v>34</v>
      </c>
      <c r="L28" s="77" t="s">
        <v>34</v>
      </c>
      <c r="M28" s="77" t="s">
        <v>34</v>
      </c>
      <c r="N28" s="77" t="s">
        <v>34</v>
      </c>
      <c r="O28" s="77" t="s">
        <v>34</v>
      </c>
      <c r="P28" s="77" t="s">
        <v>34</v>
      </c>
      <c r="Q28" s="77" t="s">
        <v>34</v>
      </c>
      <c r="R28" s="77" t="s">
        <v>34</v>
      </c>
    </row>
    <row r="29" spans="1:18" s="12" customFormat="1" ht="55.5" customHeight="1" x14ac:dyDescent="0.25">
      <c r="A29" s="49"/>
      <c r="B29" s="32" t="s">
        <v>19</v>
      </c>
      <c r="C29" s="77" t="s">
        <v>34</v>
      </c>
      <c r="D29" s="77" t="s">
        <v>34</v>
      </c>
      <c r="E29" s="77" t="s">
        <v>34</v>
      </c>
      <c r="F29" s="77" t="s">
        <v>34</v>
      </c>
      <c r="G29" s="77" t="s">
        <v>34</v>
      </c>
      <c r="H29" s="77" t="s">
        <v>34</v>
      </c>
      <c r="I29" s="77" t="s">
        <v>34</v>
      </c>
      <c r="J29" s="77" t="s">
        <v>34</v>
      </c>
      <c r="K29" s="77" t="s">
        <v>34</v>
      </c>
      <c r="L29" s="78" t="s">
        <v>34</v>
      </c>
      <c r="M29" s="78" t="s">
        <v>34</v>
      </c>
      <c r="N29" s="78" t="s">
        <v>34</v>
      </c>
      <c r="O29" s="78" t="s">
        <v>34</v>
      </c>
      <c r="P29" s="77" t="s">
        <v>34</v>
      </c>
      <c r="Q29" s="78" t="s">
        <v>34</v>
      </c>
      <c r="R29" s="76">
        <f>SUM(R22:R28)</f>
        <v>24063.122500000005</v>
      </c>
    </row>
    <row r="30" spans="1:18" ht="15.75" customHeight="1" x14ac:dyDescent="0.25">
      <c r="A30" s="50"/>
      <c r="B30" s="18"/>
      <c r="C30" s="16"/>
      <c r="D30" s="42"/>
      <c r="E30" s="42"/>
      <c r="F30" s="42"/>
      <c r="G30" s="43"/>
      <c r="H30" s="69"/>
      <c r="I30" s="43"/>
      <c r="J30" s="19"/>
      <c r="K30" s="17"/>
      <c r="L30" s="17"/>
    </row>
    <row r="31" spans="1:18" s="34" customFormat="1" ht="18.75" customHeight="1" x14ac:dyDescent="0.25">
      <c r="A31" s="84"/>
      <c r="B31" s="84"/>
      <c r="C31" s="84"/>
      <c r="D31" s="84"/>
      <c r="E31" s="84"/>
      <c r="F31" s="84"/>
      <c r="G31" s="84"/>
      <c r="H31" s="67"/>
      <c r="I31" s="43"/>
      <c r="J31" s="19"/>
    </row>
    <row r="32" spans="1:18" s="34" customFormat="1" ht="41.25" customHeight="1" x14ac:dyDescent="0.25">
      <c r="A32" s="84"/>
      <c r="B32" s="84"/>
      <c r="C32" s="84"/>
      <c r="D32" s="84"/>
      <c r="E32" s="84"/>
      <c r="F32" s="84"/>
      <c r="G32" s="84"/>
      <c r="H32" s="67"/>
      <c r="I32" s="43"/>
      <c r="J32" s="19"/>
    </row>
    <row r="33" spans="1:10" s="34" customFormat="1" ht="38.25" customHeight="1" x14ac:dyDescent="0.25">
      <c r="A33" s="84"/>
      <c r="B33" s="84"/>
      <c r="C33" s="84"/>
      <c r="D33" s="84"/>
      <c r="E33" s="84"/>
      <c r="F33" s="84"/>
      <c r="G33" s="84"/>
      <c r="H33" s="67"/>
      <c r="I33"/>
      <c r="J33" s="19"/>
    </row>
    <row r="34" spans="1:10" s="34" customFormat="1" ht="18.75" customHeight="1" x14ac:dyDescent="0.25">
      <c r="A34" s="79"/>
      <c r="B34" s="79"/>
      <c r="C34" s="79"/>
      <c r="D34" s="79"/>
      <c r="E34" s="79"/>
      <c r="F34" s="79"/>
      <c r="G34" s="79"/>
      <c r="H34" s="63"/>
      <c r="I34" s="43"/>
      <c r="J34" s="19"/>
    </row>
    <row r="35" spans="1:10" s="34" customFormat="1" ht="217.5" customHeight="1" x14ac:dyDescent="0.25">
      <c r="A35" s="80"/>
      <c r="B35" s="81"/>
      <c r="C35" s="81"/>
      <c r="D35" s="81"/>
      <c r="E35" s="81"/>
      <c r="F35" s="81"/>
      <c r="G35" s="81"/>
      <c r="H35" s="64"/>
      <c r="I35" s="43"/>
      <c r="J35" s="19"/>
    </row>
    <row r="36" spans="1:10" ht="53.25" customHeight="1" x14ac:dyDescent="0.25">
      <c r="A36" s="80"/>
      <c r="B36" s="82"/>
      <c r="C36" s="82"/>
      <c r="D36" s="82"/>
      <c r="E36" s="82"/>
      <c r="F36" s="82"/>
      <c r="G36" s="82"/>
      <c r="H36" s="65"/>
    </row>
    <row r="37" spans="1:10" x14ac:dyDescent="0.25">
      <c r="A37" s="83"/>
      <c r="B37" s="83"/>
      <c r="C37" s="83"/>
      <c r="D37" s="83"/>
      <c r="E37" s="83"/>
      <c r="F37" s="83"/>
      <c r="G37" s="83"/>
    </row>
    <row r="38" spans="1:10" x14ac:dyDescent="0.25">
      <c r="B38"/>
    </row>
    <row r="42" spans="1:10" x14ac:dyDescent="0.25">
      <c r="B42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4:G34"/>
    <mergeCell ref="A35:G35"/>
    <mergeCell ref="A36:G36"/>
    <mergeCell ref="A37:G37"/>
    <mergeCell ref="A31:G31"/>
    <mergeCell ref="A32:G32"/>
    <mergeCell ref="A33:G3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4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3" t="s">
        <v>24</v>
      </c>
      <c r="B2" s="113"/>
      <c r="C2" s="113"/>
      <c r="D2" s="113"/>
      <c r="E2" s="113"/>
      <c r="F2" s="113"/>
      <c r="G2" s="113"/>
      <c r="J2" s="17"/>
      <c r="K2" s="17"/>
    </row>
    <row r="3" spans="1:17" ht="36" customHeight="1" x14ac:dyDescent="0.25">
      <c r="A3" s="51" t="s">
        <v>0</v>
      </c>
      <c r="B3" s="1" t="s">
        <v>23</v>
      </c>
      <c r="C3" s="114" t="s">
        <v>8</v>
      </c>
      <c r="D3" s="114"/>
      <c r="E3" s="85" t="s">
        <v>9</v>
      </c>
      <c r="F3" s="85"/>
      <c r="G3" s="85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5">
        <v>3</v>
      </c>
      <c r="D4" s="116"/>
      <c r="E4" s="117">
        <v>4</v>
      </c>
      <c r="F4" s="118"/>
      <c r="G4" s="119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3">
        <v>1</v>
      </c>
      <c r="B5" s="33" t="s">
        <v>25</v>
      </c>
      <c r="C5" s="106" t="str">
        <f>т3!J29</f>
        <v>нд</v>
      </c>
      <c r="D5" s="107"/>
      <c r="E5" s="108">
        <f>т3!R29</f>
        <v>24063.122500000005</v>
      </c>
      <c r="F5" s="109"/>
      <c r="G5" s="110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55</v>
      </c>
      <c r="C6" s="106" t="e">
        <f>C5*20%</f>
        <v>#VALUE!</v>
      </c>
      <c r="D6" s="107"/>
      <c r="E6" s="108">
        <f>E5*0.2</f>
        <v>4812.6245000000008</v>
      </c>
      <c r="F6" s="109"/>
      <c r="G6" s="110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48</v>
      </c>
      <c r="C7" s="106" t="e">
        <f>C5+C6</f>
        <v>#VALUE!</v>
      </c>
      <c r="D7" s="107"/>
      <c r="E7" s="108">
        <f>E5+E6</f>
        <v>28875.747000000007</v>
      </c>
      <c r="F7" s="109"/>
      <c r="G7" s="110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42</v>
      </c>
      <c r="B8" s="45" t="s">
        <v>27</v>
      </c>
      <c r="C8" s="106" t="s">
        <v>51</v>
      </c>
      <c r="D8" s="107"/>
      <c r="E8" s="108">
        <f>E7*1.07*1.053*(1+1.048)/2</f>
        <v>33315.423132026888</v>
      </c>
      <c r="F8" s="109"/>
      <c r="G8" s="110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43</v>
      </c>
      <c r="B9" s="38" t="s">
        <v>49</v>
      </c>
      <c r="C9" s="106" t="s">
        <v>51</v>
      </c>
      <c r="D9" s="107"/>
      <c r="E9" s="108" t="s">
        <v>34</v>
      </c>
      <c r="F9" s="109"/>
      <c r="G9" s="110"/>
      <c r="H9" s="5"/>
      <c r="I9" s="5"/>
      <c r="J9" s="17"/>
      <c r="K9" s="17" t="s">
        <v>21</v>
      </c>
    </row>
    <row r="10" spans="1:17" ht="53.25" customHeight="1" x14ac:dyDescent="0.25">
      <c r="A10" s="36" t="s">
        <v>44</v>
      </c>
      <c r="B10" s="38" t="s">
        <v>50</v>
      </c>
      <c r="C10" s="106" t="e">
        <f>C7</f>
        <v>#VALUE!</v>
      </c>
      <c r="D10" s="107"/>
      <c r="E10" s="108">
        <f>E7</f>
        <v>28875.747000000007</v>
      </c>
      <c r="F10" s="109"/>
      <c r="G10" s="110"/>
      <c r="H10" s="5"/>
      <c r="I10" s="5"/>
      <c r="J10" s="17"/>
      <c r="K10" s="17"/>
    </row>
    <row r="11" spans="1:17" ht="84" customHeight="1" x14ac:dyDescent="0.25">
      <c r="A11" s="36" t="s">
        <v>41</v>
      </c>
      <c r="B11" s="38" t="s">
        <v>26</v>
      </c>
      <c r="C11" s="106">
        <f>SUM(C12:D17)</f>
        <v>0</v>
      </c>
      <c r="D11" s="107"/>
      <c r="E11" s="108">
        <f>SUM(E12:G17)</f>
        <v>9125.86</v>
      </c>
      <c r="F11" s="109"/>
      <c r="G11" s="110"/>
      <c r="H11" s="5"/>
      <c r="I11" s="5"/>
      <c r="J11" s="20"/>
      <c r="K11" s="20"/>
    </row>
    <row r="12" spans="1:17" ht="18" x14ac:dyDescent="0.25">
      <c r="A12" s="36" t="s">
        <v>22</v>
      </c>
      <c r="B12" s="39" t="s">
        <v>66</v>
      </c>
      <c r="C12" s="106" t="s">
        <v>51</v>
      </c>
      <c r="D12" s="107"/>
      <c r="E12" s="108" t="s">
        <v>34</v>
      </c>
      <c r="F12" s="109"/>
      <c r="G12" s="110"/>
      <c r="H12" s="5"/>
      <c r="I12" s="5"/>
    </row>
    <row r="13" spans="1:17" ht="18" x14ac:dyDescent="0.25">
      <c r="A13" s="36" t="s">
        <v>22</v>
      </c>
      <c r="B13" s="39" t="s">
        <v>67</v>
      </c>
      <c r="C13" s="106" t="s">
        <v>51</v>
      </c>
      <c r="D13" s="107"/>
      <c r="E13" s="108">
        <v>9125.86</v>
      </c>
      <c r="F13" s="109"/>
      <c r="G13" s="110"/>
      <c r="H13" s="5"/>
      <c r="I13" s="5"/>
    </row>
    <row r="14" spans="1:17" ht="18" x14ac:dyDescent="0.25">
      <c r="A14" s="36" t="s">
        <v>22</v>
      </c>
      <c r="B14" s="39" t="s">
        <v>68</v>
      </c>
      <c r="C14" s="106" t="s">
        <v>51</v>
      </c>
      <c r="D14" s="107"/>
      <c r="E14" s="108" t="s">
        <v>34</v>
      </c>
      <c r="F14" s="109"/>
      <c r="G14" s="110"/>
      <c r="H14" s="5"/>
      <c r="I14" s="5"/>
    </row>
    <row r="15" spans="1:17" ht="18" x14ac:dyDescent="0.25">
      <c r="A15" s="36" t="s">
        <v>22</v>
      </c>
      <c r="B15" s="39" t="s">
        <v>69</v>
      </c>
      <c r="C15" s="106" t="s">
        <v>51</v>
      </c>
      <c r="D15" s="107"/>
      <c r="E15" s="108" t="s">
        <v>34</v>
      </c>
      <c r="F15" s="109"/>
      <c r="G15" s="110"/>
      <c r="H15" s="5"/>
      <c r="I15" s="5"/>
    </row>
    <row r="16" spans="1:17" ht="18" x14ac:dyDescent="0.25">
      <c r="A16" s="36" t="s">
        <v>28</v>
      </c>
      <c r="B16" s="39" t="s">
        <v>70</v>
      </c>
      <c r="C16" s="111" t="s">
        <v>51</v>
      </c>
      <c r="D16" s="112"/>
      <c r="E16" s="108" t="s">
        <v>34</v>
      </c>
      <c r="F16" s="109"/>
      <c r="G16" s="110"/>
      <c r="H16" s="5"/>
      <c r="I16" s="5"/>
    </row>
    <row r="17" spans="1:9" ht="18" x14ac:dyDescent="0.25">
      <c r="A17" s="36" t="s">
        <v>52</v>
      </c>
      <c r="B17" s="39" t="s">
        <v>71</v>
      </c>
      <c r="C17" s="111" t="s">
        <v>51</v>
      </c>
      <c r="D17" s="112"/>
      <c r="E17" s="108" t="s">
        <v>34</v>
      </c>
      <c r="F17" s="109"/>
      <c r="G17" s="110"/>
      <c r="H17" s="5"/>
      <c r="I17" s="5"/>
    </row>
    <row r="18" spans="1:9" x14ac:dyDescent="0.25">
      <c r="A18" s="54"/>
      <c r="B18" s="41"/>
      <c r="C18" s="104"/>
      <c r="D18" s="104"/>
      <c r="E18" s="105"/>
      <c r="F18" s="105"/>
      <c r="G18" s="105"/>
    </row>
    <row r="19" spans="1:9" ht="18" x14ac:dyDescent="0.25">
      <c r="A19" s="102" t="s">
        <v>40</v>
      </c>
      <c r="B19" s="102"/>
      <c r="C19" s="102"/>
      <c r="D19" s="102"/>
      <c r="E19" s="102"/>
      <c r="F19" s="102"/>
      <c r="G19" s="102"/>
    </row>
    <row r="20" spans="1:9" ht="36" customHeight="1" x14ac:dyDescent="0.25">
      <c r="A20" s="103" t="s">
        <v>37</v>
      </c>
      <c r="B20" s="103"/>
      <c r="C20" s="103"/>
      <c r="D20" s="103"/>
      <c r="E20" s="103"/>
      <c r="F20" s="103"/>
      <c r="G20" s="103"/>
    </row>
    <row r="21" spans="1:9" ht="31.5" customHeight="1" x14ac:dyDescent="0.25">
      <c r="A21" s="103" t="s">
        <v>38</v>
      </c>
      <c r="B21" s="103"/>
      <c r="C21" s="103"/>
      <c r="D21" s="103"/>
      <c r="E21" s="103"/>
      <c r="F21" s="103"/>
      <c r="G21" s="103"/>
      <c r="H21" s="40" t="s">
        <v>21</v>
      </c>
    </row>
    <row r="22" spans="1:9" s="34" customFormat="1" ht="69.75" customHeight="1" x14ac:dyDescent="0.25">
      <c r="A22" s="103" t="s">
        <v>39</v>
      </c>
      <c r="B22" s="103"/>
      <c r="C22" s="103"/>
      <c r="D22" s="103"/>
      <c r="E22" s="103"/>
      <c r="F22" s="103"/>
      <c r="G22" s="103"/>
      <c r="H22" s="43"/>
      <c r="I22" s="19"/>
    </row>
    <row r="23" spans="1:9" s="34" customFormat="1" ht="18.75" customHeight="1" x14ac:dyDescent="0.25">
      <c r="A23" s="84"/>
      <c r="B23" s="84"/>
      <c r="C23" s="84"/>
      <c r="D23" s="84"/>
      <c r="E23" s="84"/>
      <c r="F23" s="84"/>
      <c r="G23" s="84"/>
      <c r="H23" s="43"/>
      <c r="I23" s="19"/>
    </row>
    <row r="24" spans="1:9" s="34" customFormat="1" ht="41.25" customHeight="1" x14ac:dyDescent="0.25">
      <c r="A24" s="84"/>
      <c r="B24" s="84"/>
      <c r="C24" s="84"/>
      <c r="D24" s="84"/>
      <c r="E24" s="84"/>
      <c r="F24" s="84"/>
      <c r="G24" s="84"/>
      <c r="H24" s="43"/>
      <c r="I24" s="19"/>
    </row>
    <row r="25" spans="1:9" s="34" customFormat="1" ht="38.25" customHeight="1" x14ac:dyDescent="0.25">
      <c r="A25" s="84"/>
      <c r="B25" s="84"/>
      <c r="C25" s="84"/>
      <c r="D25" s="84"/>
      <c r="E25" s="84"/>
      <c r="F25" s="84"/>
      <c r="G25" s="84"/>
      <c r="H25"/>
      <c r="I25" s="19"/>
    </row>
    <row r="26" spans="1:9" s="34" customFormat="1" ht="18.75" customHeight="1" x14ac:dyDescent="0.25">
      <c r="A26" s="79"/>
      <c r="B26" s="79"/>
      <c r="C26" s="79"/>
      <c r="D26" s="79"/>
      <c r="E26" s="79"/>
      <c r="F26" s="79"/>
      <c r="G26" s="79"/>
      <c r="H26" s="43"/>
      <c r="I26" s="19"/>
    </row>
    <row r="27" spans="1:9" s="34" customFormat="1" ht="217.5" customHeight="1" x14ac:dyDescent="0.25">
      <c r="A27" s="80"/>
      <c r="B27" s="81"/>
      <c r="C27" s="81"/>
      <c r="D27" s="81"/>
      <c r="E27" s="81"/>
      <c r="F27" s="81"/>
      <c r="G27" s="81"/>
      <c r="H27" s="43"/>
      <c r="I27" s="19"/>
    </row>
    <row r="28" spans="1:9" ht="53.25" customHeight="1" x14ac:dyDescent="0.25">
      <c r="A28" s="80"/>
      <c r="B28" s="82"/>
      <c r="C28" s="82"/>
      <c r="D28" s="82"/>
      <c r="E28" s="82"/>
      <c r="F28" s="82"/>
      <c r="G28" s="82"/>
    </row>
    <row r="29" spans="1:9" x14ac:dyDescent="0.25">
      <c r="A29" s="83"/>
      <c r="B29" s="83"/>
      <c r="C29" s="83"/>
      <c r="D29" s="83"/>
      <c r="E29" s="83"/>
      <c r="F29" s="83"/>
      <c r="G29" s="83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2024-08-26T12:34:40Z</dcterms:modified>
</cp:coreProperties>
</file>