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0.05.2024\1.Формы 1-20\"/>
    </mc:Choice>
  </mc:AlternateContent>
  <bookViews>
    <workbookView xWindow="0" yWindow="0" windowWidth="28800" windowHeight="12300" tabRatio="879"/>
  </bookViews>
  <sheets>
    <sheet name="т5" sheetId="101" r:id="rId1"/>
    <sheet name="т6" sheetId="100" r:id="rId2"/>
  </sheets>
  <definedNames>
    <definedName name="_xlnm.Print_Titles" localSheetId="0">т5!$22:$22</definedName>
    <definedName name="_xlnm.Print_Titles" localSheetId="1">т6!$4:$4</definedName>
    <definedName name="_xlnm.Print_Area" localSheetId="0">т5!$A$1:$R$37</definedName>
    <definedName name="_xlnm.Print_Area" localSheetId="1">т6!$A$1:$P$22</definedName>
  </definedNames>
  <calcPr calcId="162913"/>
</workbook>
</file>

<file path=xl/calcChain.xml><?xml version="1.0" encoding="utf-8"?>
<calcChain xmlns="http://schemas.openxmlformats.org/spreadsheetml/2006/main">
  <c r="E8" i="100" l="1"/>
  <c r="R34" i="101"/>
  <c r="R28" i="101"/>
  <c r="R24" i="101"/>
  <c r="R37" i="101" s="1"/>
  <c r="E11" i="100" l="1"/>
  <c r="E5" i="100" l="1"/>
  <c r="E6" i="100" s="1"/>
  <c r="E7" i="100" s="1"/>
  <c r="C5" i="100"/>
  <c r="C6" i="100" l="1"/>
  <c r="C7" i="100" s="1"/>
  <c r="E10" i="100"/>
  <c r="C10" i="100" l="1"/>
</calcChain>
</file>

<file path=xl/sharedStrings.xml><?xml version="1.0" encoding="utf-8"?>
<sst xmlns="http://schemas.openxmlformats.org/spreadsheetml/2006/main" count="338" uniqueCount="85">
  <si>
    <t>№ п/п</t>
  </si>
  <si>
    <t>…</t>
  </si>
  <si>
    <t>Наименование</t>
  </si>
  <si>
    <t>Проектные работы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</si>
  <si>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</si>
  <si>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</si>
  <si>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</si>
  <si>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</si>
  <si>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 xml:space="preserve">Специальные переходы </t>
  </si>
  <si>
    <t>км</t>
  </si>
  <si>
    <t>Таблица 5. Строительство (реконструкция) КЛ 6-500 кВ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</si>
  <si>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</si>
  <si>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</si>
  <si>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</si>
  <si>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</si>
  <si>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</si>
  <si>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</si>
  <si>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</si>
  <si>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</si>
  <si>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</si>
  <si>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</si>
  <si>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</si>
  <si>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</si>
  <si>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</si>
  <si>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</si>
  <si>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</si>
  <si>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</si>
  <si>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</si>
  <si>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</si>
  <si>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</si>
  <si>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</si>
  <si>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</si>
  <si>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</si>
  <si>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</si>
  <si>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</si>
  <si>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</si>
  <si>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</si>
  <si>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3.1</t>
  </si>
  <si>
    <t>3.2</t>
  </si>
  <si>
    <t>Количество</t>
  </si>
  <si>
    <t>4.1</t>
  </si>
  <si>
    <t>нд</t>
  </si>
  <si>
    <t>Объем финансовых потребностей на реализацию инвестиционного проекта</t>
  </si>
  <si>
    <t>Трасса прокладки КЛ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</si>
  <si>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</si>
  <si>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</si>
  <si>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</si>
  <si>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</si>
  <si>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</si>
  <si>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</si>
  <si>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4.2</t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</si>
  <si>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</si>
  <si>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</si>
  <si>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</si>
  <si>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</si>
  <si>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</si>
  <si>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</si>
  <si>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t>П5-01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</si>
  <si>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</si>
  <si>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</si>
  <si>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</si>
  <si>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t>2 цепи, прокладка в траншее</t>
  </si>
  <si>
    <t>7.4</t>
  </si>
  <si>
    <t>Коэффициент перехода</t>
  </si>
  <si>
    <t>УНЦ КЛ (1 км)</t>
  </si>
  <si>
    <t>УНЦ транш (1 км по трассе)</t>
  </si>
  <si>
    <t>Б2-02-4</t>
  </si>
  <si>
    <t>УНЦ ГНБ (1 км)</t>
  </si>
  <si>
    <t>ПИР КЛ (1 км по трассе)</t>
  </si>
  <si>
    <t>НДС 20%</t>
  </si>
  <si>
    <t xml:space="preserve">нд </t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</si>
  <si>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</si>
  <si>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</si>
  <si>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</si>
  <si>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 </t>
    </r>
    <r>
      <rPr>
        <u/>
        <sz val="12"/>
        <rFont val="Times New Roman"/>
        <family val="1"/>
        <charset val="204"/>
      </rPr>
      <t>Приказ Минэнерго РФ от 26.02.2024 № 131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</si>
  <si>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</si>
  <si>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</si>
  <si>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</si>
  <si>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</si>
  <si>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</si>
  <si>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2029 4)</t>
    </r>
  </si>
  <si>
    <t>К1-08-2
Ц1-95-10</t>
  </si>
  <si>
    <t>АСБл 3х240, алюм.</t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</si>
  <si>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2КЛ-10кВ от ф.3 и ф.6 с ПС-727 до РТП-2х630 д.Красная Пахра. Протяженность линии 0,200 км.</t>
    </r>
  </si>
  <si>
    <t>Идентификатор инвестиционного проекта: O_C.16.1.2025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</si>
</sst>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</numFmts>
  <fonts count="4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</cellStyleXfs>
  <cellXfs count="125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168" fontId="3" fillId="0" borderId="10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/>
    </xf>
    <xf numFmtId="0" fontId="45" fillId="0" borderId="10" xfId="36" applyFont="1" applyFill="1" applyBorder="1" applyAlignment="1">
      <alignment horizontal="center" vertical="center" wrapText="1"/>
    </xf>
    <xf numFmtId="4" fontId="45" fillId="0" borderId="10" xfId="36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2" fontId="3" fillId="0" borderId="11" xfId="0" applyNumberFormat="1" applyFont="1" applyFill="1" applyBorder="1" applyAlignment="1">
      <alignment horizontal="center" vertical="center" wrapText="1"/>
    </xf>
    <xf numFmtId="2" fontId="3" fillId="0" borderId="12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4" fontId="33" fillId="0" borderId="11" xfId="0" applyNumberFormat="1" applyFont="1" applyBorder="1" applyAlignment="1">
      <alignment horizontal="center" vertical="center" wrapText="1"/>
    </xf>
    <xf numFmtId="4" fontId="33" fillId="0" borderId="12" xfId="0" applyNumberFormat="1" applyFont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0"/>
  <sheetViews>
    <sheetView tabSelected="1" view="pageBreakPreview" topLeftCell="A7" zoomScale="70" zoomScaleNormal="70" zoomScaleSheetLayoutView="70" workbookViewId="0">
      <selection activeCell="H29" sqref="H29"/>
    </sheetView>
  </sheetViews>
  <sheetFormatPr defaultRowHeight="15.75" x14ac:dyDescent="0.25"/>
  <cols>
    <col min="1" max="1" width="7.625" style="48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59" customWidth="1"/>
    <col min="8" max="8" width="13.875" style="71" customWidth="1"/>
    <col min="9" max="9" width="16.75" style="59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10.87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G1" s="65"/>
      <c r="I1" s="65"/>
      <c r="R1" s="25" t="s">
        <v>16</v>
      </c>
    </row>
    <row r="2" spans="1:35" ht="18.75" x14ac:dyDescent="0.3">
      <c r="G2" s="65"/>
      <c r="I2" s="65"/>
      <c r="R2" s="26" t="s">
        <v>14</v>
      </c>
    </row>
    <row r="3" spans="1:35" ht="18.75" x14ac:dyDescent="0.3">
      <c r="G3" s="65"/>
      <c r="I3" s="65"/>
      <c r="R3" s="26" t="s">
        <v>15</v>
      </c>
    </row>
    <row r="4" spans="1:35" ht="45" customHeight="1" x14ac:dyDescent="0.25">
      <c r="A4" s="86" t="s">
        <v>19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32"/>
      <c r="T4" s="32"/>
      <c r="U4" s="32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</row>
    <row r="5" spans="1:35" ht="18.75" x14ac:dyDescent="0.3">
      <c r="A5" s="87"/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</row>
    <row r="6" spans="1:35" ht="18.75" x14ac:dyDescent="0.25">
      <c r="A6" s="88" t="s">
        <v>71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</row>
    <row r="7" spans="1:35" x14ac:dyDescent="0.25">
      <c r="A7" s="89" t="s">
        <v>17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33"/>
      <c r="T7" s="33"/>
      <c r="U7" s="33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</row>
    <row r="8" spans="1:35" ht="18.75" x14ac:dyDescent="0.3">
      <c r="A8" s="90" t="s">
        <v>72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34"/>
      <c r="T8" s="34"/>
      <c r="U8" s="34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</row>
    <row r="9" spans="1:35" ht="18.75" x14ac:dyDescent="0.3">
      <c r="A9" s="84" t="s">
        <v>83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34"/>
      <c r="T9" s="34"/>
      <c r="U9" s="34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</row>
    <row r="10" spans="1:35" ht="18.75" x14ac:dyDescent="0.25">
      <c r="A10" s="84" t="s">
        <v>84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</row>
    <row r="11" spans="1:35" ht="18.75" x14ac:dyDescent="0.3">
      <c r="A11" s="85" t="s">
        <v>73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34"/>
      <c r="T11" s="34"/>
      <c r="U11" s="34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</row>
    <row r="12" spans="1:35" s="24" customFormat="1" ht="22.5" customHeight="1" x14ac:dyDescent="0.3">
      <c r="A12" s="83" t="s">
        <v>18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13"/>
      <c r="T12" s="13"/>
      <c r="U12" s="13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4" customFormat="1" ht="18.75" x14ac:dyDescent="0.3">
      <c r="A13" s="82" t="s">
        <v>55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13"/>
      <c r="T13" s="13"/>
      <c r="U13" s="13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4" customFormat="1" ht="18.75" x14ac:dyDescent="0.3">
      <c r="A14" s="82" t="s">
        <v>56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13"/>
      <c r="T14" s="13"/>
      <c r="U14" s="13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4" customFormat="1" ht="18.75" customHeight="1" x14ac:dyDescent="0.3">
      <c r="A15" s="83" t="s">
        <v>24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13"/>
      <c r="T15" s="13"/>
      <c r="U15" s="13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6" customHeight="1" x14ac:dyDescent="0.25">
      <c r="A16" s="51"/>
      <c r="B16" s="18"/>
      <c r="C16" s="16"/>
      <c r="D16" s="62"/>
      <c r="E16" s="62"/>
      <c r="F16" s="62"/>
      <c r="G16" s="61"/>
      <c r="H16" s="76"/>
      <c r="I16" s="61"/>
      <c r="J16" s="19"/>
      <c r="K16" s="17"/>
      <c r="L16" s="17"/>
    </row>
    <row r="17" spans="1:18" ht="15.75" customHeight="1" x14ac:dyDescent="0.25">
      <c r="A17" s="91" t="s">
        <v>10</v>
      </c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</row>
    <row r="18" spans="1:18" ht="15.75" customHeight="1" x14ac:dyDescent="0.25">
      <c r="A18" s="92" t="s">
        <v>0</v>
      </c>
      <c r="B18" s="93" t="s">
        <v>2</v>
      </c>
      <c r="C18" s="94" t="s">
        <v>12</v>
      </c>
      <c r="D18" s="94"/>
      <c r="E18" s="94"/>
      <c r="F18" s="94"/>
      <c r="G18" s="94"/>
      <c r="H18" s="94"/>
      <c r="I18" s="94"/>
      <c r="J18" s="94"/>
      <c r="K18" s="94" t="s">
        <v>13</v>
      </c>
      <c r="L18" s="94"/>
      <c r="M18" s="94"/>
      <c r="N18" s="94"/>
      <c r="O18" s="94"/>
      <c r="P18" s="94"/>
      <c r="Q18" s="94"/>
      <c r="R18" s="94"/>
    </row>
    <row r="19" spans="1:18" ht="33" customHeight="1" x14ac:dyDescent="0.25">
      <c r="A19" s="92"/>
      <c r="B19" s="93"/>
      <c r="C19" s="95" t="s">
        <v>74</v>
      </c>
      <c r="D19" s="96"/>
      <c r="E19" s="96"/>
      <c r="F19" s="96"/>
      <c r="G19" s="96"/>
      <c r="H19" s="96"/>
      <c r="I19" s="96"/>
      <c r="J19" s="97"/>
      <c r="K19" s="95" t="s">
        <v>74</v>
      </c>
      <c r="L19" s="96"/>
      <c r="M19" s="96"/>
      <c r="N19" s="96"/>
      <c r="O19" s="96"/>
      <c r="P19" s="96"/>
      <c r="Q19" s="96"/>
      <c r="R19" s="97"/>
    </row>
    <row r="20" spans="1:18" ht="33.75" customHeight="1" x14ac:dyDescent="0.25">
      <c r="A20" s="92"/>
      <c r="B20" s="93"/>
      <c r="C20" s="93" t="s">
        <v>6</v>
      </c>
      <c r="D20" s="93"/>
      <c r="E20" s="93"/>
      <c r="F20" s="93"/>
      <c r="G20" s="93" t="s">
        <v>42</v>
      </c>
      <c r="H20" s="93"/>
      <c r="I20" s="98"/>
      <c r="J20" s="98"/>
      <c r="K20" s="93" t="s">
        <v>6</v>
      </c>
      <c r="L20" s="93"/>
      <c r="M20" s="93"/>
      <c r="N20" s="93"/>
      <c r="O20" s="93" t="s">
        <v>42</v>
      </c>
      <c r="P20" s="93"/>
      <c r="Q20" s="98"/>
      <c r="R20" s="98"/>
    </row>
    <row r="21" spans="1:18" s="8" customFormat="1" ht="63" x14ac:dyDescent="0.25">
      <c r="A21" s="92"/>
      <c r="B21" s="93"/>
      <c r="C21" s="60" t="s">
        <v>11</v>
      </c>
      <c r="D21" s="60" t="s">
        <v>4</v>
      </c>
      <c r="E21" s="60" t="s">
        <v>39</v>
      </c>
      <c r="F21" s="60" t="s">
        <v>5</v>
      </c>
      <c r="G21" s="60" t="s">
        <v>7</v>
      </c>
      <c r="H21" s="72" t="s">
        <v>63</v>
      </c>
      <c r="I21" s="60" t="s">
        <v>20</v>
      </c>
      <c r="J21" s="10" t="s">
        <v>21</v>
      </c>
      <c r="K21" s="60" t="s">
        <v>11</v>
      </c>
      <c r="L21" s="60" t="s">
        <v>4</v>
      </c>
      <c r="M21" s="60" t="s">
        <v>39</v>
      </c>
      <c r="N21" s="60" t="s">
        <v>5</v>
      </c>
      <c r="O21" s="60" t="s">
        <v>7</v>
      </c>
      <c r="P21" s="69" t="s">
        <v>63</v>
      </c>
      <c r="Q21" s="60" t="s">
        <v>22</v>
      </c>
      <c r="R21" s="10" t="s">
        <v>21</v>
      </c>
    </row>
    <row r="22" spans="1:18" s="9" customFormat="1" x14ac:dyDescent="0.25">
      <c r="A22" s="49">
        <v>1</v>
      </c>
      <c r="B22" s="60">
        <v>2</v>
      </c>
      <c r="C22" s="60">
        <v>3</v>
      </c>
      <c r="D22" s="60">
        <v>4</v>
      </c>
      <c r="E22" s="60">
        <v>5</v>
      </c>
      <c r="F22" s="60">
        <v>6</v>
      </c>
      <c r="G22" s="60">
        <v>7</v>
      </c>
      <c r="H22" s="72"/>
      <c r="I22" s="60">
        <v>8</v>
      </c>
      <c r="J22" s="10">
        <v>9</v>
      </c>
      <c r="K22" s="60">
        <v>10</v>
      </c>
      <c r="L22" s="10">
        <v>11</v>
      </c>
      <c r="M22" s="60">
        <v>12</v>
      </c>
      <c r="N22" s="10">
        <v>13</v>
      </c>
      <c r="O22" s="60">
        <v>14</v>
      </c>
      <c r="P22" s="69"/>
      <c r="Q22" s="10">
        <v>15</v>
      </c>
      <c r="R22" s="60">
        <v>16</v>
      </c>
    </row>
    <row r="23" spans="1:18" s="9" customFormat="1" ht="58.5" customHeight="1" x14ac:dyDescent="0.25">
      <c r="A23" s="50">
        <v>1</v>
      </c>
      <c r="B23" s="11" t="s">
        <v>48</v>
      </c>
      <c r="C23" s="79" t="s">
        <v>41</v>
      </c>
      <c r="D23" s="79" t="s">
        <v>41</v>
      </c>
      <c r="E23" s="79" t="s">
        <v>41</v>
      </c>
      <c r="F23" s="79" t="s">
        <v>41</v>
      </c>
      <c r="G23" s="79" t="s">
        <v>41</v>
      </c>
      <c r="H23" s="79" t="s">
        <v>41</v>
      </c>
      <c r="I23" s="79" t="s">
        <v>41</v>
      </c>
      <c r="J23" s="79" t="s">
        <v>41</v>
      </c>
      <c r="K23" s="60" t="s">
        <v>41</v>
      </c>
      <c r="L23" s="60" t="s">
        <v>41</v>
      </c>
      <c r="M23" s="60" t="s">
        <v>41</v>
      </c>
      <c r="N23" s="60" t="s">
        <v>41</v>
      </c>
      <c r="O23" s="60" t="s">
        <v>41</v>
      </c>
      <c r="P23" s="69" t="s">
        <v>41</v>
      </c>
      <c r="Q23" s="60" t="s">
        <v>41</v>
      </c>
      <c r="R23" s="60" t="s">
        <v>41</v>
      </c>
    </row>
    <row r="24" spans="1:18" s="9" customFormat="1" ht="25.5" x14ac:dyDescent="0.25">
      <c r="A24" s="50" t="s">
        <v>33</v>
      </c>
      <c r="B24" s="11" t="s">
        <v>64</v>
      </c>
      <c r="C24" s="80" t="s">
        <v>41</v>
      </c>
      <c r="D24" s="80" t="s">
        <v>41</v>
      </c>
      <c r="E24" s="80" t="s">
        <v>41</v>
      </c>
      <c r="F24" s="80" t="s">
        <v>41</v>
      </c>
      <c r="G24" s="80" t="s">
        <v>41</v>
      </c>
      <c r="H24" s="80" t="s">
        <v>41</v>
      </c>
      <c r="I24" s="80" t="s">
        <v>41</v>
      </c>
      <c r="J24" s="80" t="s">
        <v>41</v>
      </c>
      <c r="K24" s="80">
        <v>10</v>
      </c>
      <c r="L24" s="20" t="s">
        <v>82</v>
      </c>
      <c r="M24" s="66">
        <v>0.2</v>
      </c>
      <c r="N24" s="81" t="s">
        <v>9</v>
      </c>
      <c r="O24" s="77" t="s">
        <v>81</v>
      </c>
      <c r="P24" s="80">
        <v>1.25</v>
      </c>
      <c r="Q24" s="78">
        <v>4928</v>
      </c>
      <c r="R24" s="67">
        <f>M24*P24*Q24</f>
        <v>1232</v>
      </c>
    </row>
    <row r="25" spans="1:18" s="58" customFormat="1" x14ac:dyDescent="0.25">
      <c r="A25" s="50" t="s">
        <v>34</v>
      </c>
      <c r="B25" s="64" t="s">
        <v>41</v>
      </c>
      <c r="C25" s="80" t="s">
        <v>41</v>
      </c>
      <c r="D25" s="80" t="s">
        <v>41</v>
      </c>
      <c r="E25" s="80" t="s">
        <v>41</v>
      </c>
      <c r="F25" s="80" t="s">
        <v>41</v>
      </c>
      <c r="G25" s="80" t="s">
        <v>41</v>
      </c>
      <c r="H25" s="80" t="s">
        <v>41</v>
      </c>
      <c r="I25" s="80" t="s">
        <v>41</v>
      </c>
      <c r="J25" s="80" t="s">
        <v>41</v>
      </c>
      <c r="K25" s="80" t="s">
        <v>41</v>
      </c>
      <c r="L25" s="80" t="s">
        <v>41</v>
      </c>
      <c r="M25" s="80" t="s">
        <v>41</v>
      </c>
      <c r="N25" s="80" t="s">
        <v>41</v>
      </c>
      <c r="O25" s="80" t="s">
        <v>41</v>
      </c>
      <c r="P25" s="80" t="s">
        <v>41</v>
      </c>
      <c r="Q25" s="80" t="s">
        <v>41</v>
      </c>
      <c r="R25" s="80" t="s">
        <v>41</v>
      </c>
    </row>
    <row r="26" spans="1:18" s="9" customFormat="1" x14ac:dyDescent="0.25">
      <c r="A26" s="50" t="s">
        <v>49</v>
      </c>
      <c r="B26" s="64" t="s">
        <v>41</v>
      </c>
      <c r="C26" s="80" t="s">
        <v>41</v>
      </c>
      <c r="D26" s="80" t="s">
        <v>41</v>
      </c>
      <c r="E26" s="80" t="s">
        <v>41</v>
      </c>
      <c r="F26" s="80" t="s">
        <v>41</v>
      </c>
      <c r="G26" s="80" t="s">
        <v>41</v>
      </c>
      <c r="H26" s="80" t="s">
        <v>41</v>
      </c>
      <c r="I26" s="80" t="s">
        <v>41</v>
      </c>
      <c r="J26" s="80" t="s">
        <v>41</v>
      </c>
      <c r="K26" s="80" t="s">
        <v>41</v>
      </c>
      <c r="L26" s="80" t="s">
        <v>41</v>
      </c>
      <c r="M26" s="80" t="s">
        <v>41</v>
      </c>
      <c r="N26" s="80" t="s">
        <v>41</v>
      </c>
      <c r="O26" s="80" t="s">
        <v>41</v>
      </c>
      <c r="P26" s="80" t="s">
        <v>41</v>
      </c>
      <c r="Q26" s="80" t="s">
        <v>41</v>
      </c>
      <c r="R26" s="80" t="s">
        <v>41</v>
      </c>
    </row>
    <row r="27" spans="1:18" s="9" customFormat="1" x14ac:dyDescent="0.25">
      <c r="A27" s="50">
        <v>2</v>
      </c>
      <c r="B27" s="21" t="s">
        <v>43</v>
      </c>
      <c r="C27" s="80" t="s">
        <v>41</v>
      </c>
      <c r="D27" s="80" t="s">
        <v>41</v>
      </c>
      <c r="E27" s="80" t="s">
        <v>41</v>
      </c>
      <c r="F27" s="80" t="s">
        <v>41</v>
      </c>
      <c r="G27" s="80" t="s">
        <v>41</v>
      </c>
      <c r="H27" s="80" t="s">
        <v>41</v>
      </c>
      <c r="I27" s="80" t="s">
        <v>41</v>
      </c>
      <c r="J27" s="80" t="s">
        <v>41</v>
      </c>
      <c r="K27" s="80" t="s">
        <v>41</v>
      </c>
      <c r="L27" s="80" t="s">
        <v>41</v>
      </c>
      <c r="M27" s="80" t="s">
        <v>41</v>
      </c>
      <c r="N27" s="80" t="s">
        <v>41</v>
      </c>
      <c r="O27" s="80" t="s">
        <v>41</v>
      </c>
      <c r="P27" s="80" t="s">
        <v>41</v>
      </c>
      <c r="Q27" s="80" t="s">
        <v>41</v>
      </c>
      <c r="R27" s="80" t="s">
        <v>41</v>
      </c>
    </row>
    <row r="28" spans="1:18" s="9" customFormat="1" ht="31.5" x14ac:dyDescent="0.25">
      <c r="A28" s="50" t="s">
        <v>35</v>
      </c>
      <c r="B28" s="11" t="s">
        <v>65</v>
      </c>
      <c r="C28" s="80" t="s">
        <v>41</v>
      </c>
      <c r="D28" s="80" t="s">
        <v>41</v>
      </c>
      <c r="E28" s="80" t="s">
        <v>41</v>
      </c>
      <c r="F28" s="80" t="s">
        <v>41</v>
      </c>
      <c r="G28" s="80" t="s">
        <v>41</v>
      </c>
      <c r="H28" s="80" t="s">
        <v>41</v>
      </c>
      <c r="I28" s="80" t="s">
        <v>41</v>
      </c>
      <c r="J28" s="80" t="s">
        <v>41</v>
      </c>
      <c r="K28" s="80">
        <v>10</v>
      </c>
      <c r="L28" s="20" t="s">
        <v>61</v>
      </c>
      <c r="M28" s="66">
        <v>0.2</v>
      </c>
      <c r="N28" s="81" t="s">
        <v>9</v>
      </c>
      <c r="O28" s="12" t="s">
        <v>66</v>
      </c>
      <c r="P28" s="80">
        <v>1</v>
      </c>
      <c r="Q28" s="78">
        <v>5258.19</v>
      </c>
      <c r="R28" s="67">
        <f>M28*P28*Q28</f>
        <v>1051.6379999999999</v>
      </c>
    </row>
    <row r="29" spans="1:18" s="9" customFormat="1" x14ac:dyDescent="0.25">
      <c r="A29" s="50" t="s">
        <v>36</v>
      </c>
      <c r="B29" s="64" t="s">
        <v>41</v>
      </c>
      <c r="C29" s="80" t="s">
        <v>41</v>
      </c>
      <c r="D29" s="80" t="s">
        <v>41</v>
      </c>
      <c r="E29" s="80" t="s">
        <v>41</v>
      </c>
      <c r="F29" s="80" t="s">
        <v>41</v>
      </c>
      <c r="G29" s="80" t="s">
        <v>41</v>
      </c>
      <c r="H29" s="80" t="s">
        <v>41</v>
      </c>
      <c r="I29" s="80" t="s">
        <v>41</v>
      </c>
      <c r="J29" s="80" t="s">
        <v>41</v>
      </c>
      <c r="K29" s="80" t="s">
        <v>41</v>
      </c>
      <c r="L29" s="80" t="s">
        <v>41</v>
      </c>
      <c r="M29" s="80" t="s">
        <v>41</v>
      </c>
      <c r="N29" s="80" t="s">
        <v>41</v>
      </c>
      <c r="O29" s="80" t="s">
        <v>41</v>
      </c>
      <c r="P29" s="80" t="s">
        <v>41</v>
      </c>
      <c r="Q29" s="80" t="s">
        <v>41</v>
      </c>
      <c r="R29" s="80" t="s">
        <v>41</v>
      </c>
    </row>
    <row r="30" spans="1:18" s="9" customFormat="1" ht="27" customHeight="1" x14ac:dyDescent="0.25">
      <c r="A30" s="50">
        <v>3</v>
      </c>
      <c r="B30" s="22" t="s">
        <v>8</v>
      </c>
      <c r="C30" s="80" t="s">
        <v>41</v>
      </c>
      <c r="D30" s="80" t="s">
        <v>41</v>
      </c>
      <c r="E30" s="80" t="s">
        <v>41</v>
      </c>
      <c r="F30" s="80" t="s">
        <v>41</v>
      </c>
      <c r="G30" s="80" t="s">
        <v>41</v>
      </c>
      <c r="H30" s="80" t="s">
        <v>41</v>
      </c>
      <c r="I30" s="80" t="s">
        <v>41</v>
      </c>
      <c r="J30" s="80" t="s">
        <v>41</v>
      </c>
      <c r="K30" s="80" t="s">
        <v>41</v>
      </c>
      <c r="L30" s="80" t="s">
        <v>41</v>
      </c>
      <c r="M30" s="80" t="s">
        <v>41</v>
      </c>
      <c r="N30" s="80" t="s">
        <v>41</v>
      </c>
      <c r="O30" s="80" t="s">
        <v>41</v>
      </c>
      <c r="P30" s="80" t="s">
        <v>41</v>
      </c>
      <c r="Q30" s="80" t="s">
        <v>41</v>
      </c>
      <c r="R30" s="80" t="s">
        <v>41</v>
      </c>
    </row>
    <row r="31" spans="1:18" s="9" customFormat="1" x14ac:dyDescent="0.25">
      <c r="A31" s="50" t="s">
        <v>37</v>
      </c>
      <c r="B31" s="11" t="s">
        <v>67</v>
      </c>
      <c r="C31" s="80" t="s">
        <v>41</v>
      </c>
      <c r="D31" s="80" t="s">
        <v>41</v>
      </c>
      <c r="E31" s="80" t="s">
        <v>41</v>
      </c>
      <c r="F31" s="80" t="s">
        <v>41</v>
      </c>
      <c r="G31" s="80" t="s">
        <v>41</v>
      </c>
      <c r="H31" s="80" t="s">
        <v>41</v>
      </c>
      <c r="I31" s="80" t="s">
        <v>41</v>
      </c>
      <c r="J31" s="80" t="s">
        <v>41</v>
      </c>
      <c r="K31" s="80" t="s">
        <v>41</v>
      </c>
      <c r="L31" s="80" t="s">
        <v>41</v>
      </c>
      <c r="M31" s="80" t="s">
        <v>41</v>
      </c>
      <c r="N31" s="80" t="s">
        <v>41</v>
      </c>
      <c r="O31" s="80" t="s">
        <v>41</v>
      </c>
      <c r="P31" s="80" t="s">
        <v>41</v>
      </c>
      <c r="Q31" s="80" t="s">
        <v>41</v>
      </c>
      <c r="R31" s="80" t="s">
        <v>41</v>
      </c>
    </row>
    <row r="32" spans="1:18" s="9" customFormat="1" x14ac:dyDescent="0.25">
      <c r="A32" s="50" t="s">
        <v>38</v>
      </c>
      <c r="B32" s="64" t="s">
        <v>41</v>
      </c>
      <c r="C32" s="80" t="s">
        <v>41</v>
      </c>
      <c r="D32" s="80" t="s">
        <v>41</v>
      </c>
      <c r="E32" s="80" t="s">
        <v>41</v>
      </c>
      <c r="F32" s="80" t="s">
        <v>41</v>
      </c>
      <c r="G32" s="80" t="s">
        <v>41</v>
      </c>
      <c r="H32" s="80" t="s">
        <v>41</v>
      </c>
      <c r="I32" s="80" t="s">
        <v>41</v>
      </c>
      <c r="J32" s="80" t="s">
        <v>41</v>
      </c>
      <c r="K32" s="80" t="s">
        <v>41</v>
      </c>
      <c r="L32" s="80" t="s">
        <v>41</v>
      </c>
      <c r="M32" s="80" t="s">
        <v>41</v>
      </c>
      <c r="N32" s="80" t="s">
        <v>41</v>
      </c>
      <c r="O32" s="80" t="s">
        <v>41</v>
      </c>
      <c r="P32" s="80" t="s">
        <v>41</v>
      </c>
      <c r="Q32" s="80" t="s">
        <v>41</v>
      </c>
      <c r="R32" s="80" t="s">
        <v>41</v>
      </c>
    </row>
    <row r="33" spans="1:18" s="9" customFormat="1" x14ac:dyDescent="0.25">
      <c r="A33" s="50">
        <v>4</v>
      </c>
      <c r="B33" s="11" t="s">
        <v>3</v>
      </c>
      <c r="C33" s="80" t="s">
        <v>41</v>
      </c>
      <c r="D33" s="80" t="s">
        <v>41</v>
      </c>
      <c r="E33" s="80" t="s">
        <v>41</v>
      </c>
      <c r="F33" s="80" t="s">
        <v>41</v>
      </c>
      <c r="G33" s="80" t="s">
        <v>41</v>
      </c>
      <c r="H33" s="80" t="s">
        <v>41</v>
      </c>
      <c r="I33" s="80" t="s">
        <v>41</v>
      </c>
      <c r="J33" s="80" t="s">
        <v>41</v>
      </c>
      <c r="K33" s="80" t="s">
        <v>41</v>
      </c>
      <c r="L33" s="80" t="s">
        <v>41</v>
      </c>
      <c r="M33" s="80" t="s">
        <v>41</v>
      </c>
      <c r="N33" s="80" t="s">
        <v>41</v>
      </c>
      <c r="O33" s="80" t="s">
        <v>41</v>
      </c>
      <c r="P33" s="80" t="s">
        <v>41</v>
      </c>
      <c r="Q33" s="80" t="s">
        <v>41</v>
      </c>
      <c r="R33" s="80" t="s">
        <v>41</v>
      </c>
    </row>
    <row r="34" spans="1:18" s="9" customFormat="1" x14ac:dyDescent="0.25">
      <c r="A34" s="50" t="s">
        <v>40</v>
      </c>
      <c r="B34" s="11" t="s">
        <v>68</v>
      </c>
      <c r="C34" s="80" t="s">
        <v>41</v>
      </c>
      <c r="D34" s="80" t="s">
        <v>41</v>
      </c>
      <c r="E34" s="80" t="s">
        <v>41</v>
      </c>
      <c r="F34" s="80" t="s">
        <v>41</v>
      </c>
      <c r="G34" s="80" t="s">
        <v>41</v>
      </c>
      <c r="H34" s="80" t="s">
        <v>41</v>
      </c>
      <c r="I34" s="80" t="s">
        <v>41</v>
      </c>
      <c r="J34" s="80" t="s">
        <v>41</v>
      </c>
      <c r="K34" s="80">
        <v>10</v>
      </c>
      <c r="L34" s="80" t="s">
        <v>41</v>
      </c>
      <c r="M34" s="66">
        <v>0.2</v>
      </c>
      <c r="N34" s="81" t="s">
        <v>9</v>
      </c>
      <c r="O34" s="12" t="s">
        <v>57</v>
      </c>
      <c r="P34" s="80">
        <v>1</v>
      </c>
      <c r="Q34" s="78">
        <v>866.6</v>
      </c>
      <c r="R34" s="67">
        <f>Q34</f>
        <v>866.6</v>
      </c>
    </row>
    <row r="35" spans="1:18" s="9" customFormat="1" x14ac:dyDescent="0.25">
      <c r="A35" s="50" t="s">
        <v>50</v>
      </c>
      <c r="B35" s="64" t="s">
        <v>41</v>
      </c>
      <c r="C35" s="80" t="s">
        <v>41</v>
      </c>
      <c r="D35" s="80" t="s">
        <v>41</v>
      </c>
      <c r="E35" s="80" t="s">
        <v>41</v>
      </c>
      <c r="F35" s="80" t="s">
        <v>41</v>
      </c>
      <c r="G35" s="80" t="s">
        <v>41</v>
      </c>
      <c r="H35" s="80" t="s">
        <v>41</v>
      </c>
      <c r="I35" s="80" t="s">
        <v>41</v>
      </c>
      <c r="J35" s="80" t="s">
        <v>41</v>
      </c>
      <c r="K35" s="80" t="s">
        <v>41</v>
      </c>
      <c r="L35" s="80" t="s">
        <v>41</v>
      </c>
      <c r="M35" s="80" t="s">
        <v>41</v>
      </c>
      <c r="N35" s="80" t="s">
        <v>41</v>
      </c>
      <c r="O35" s="80" t="s">
        <v>41</v>
      </c>
      <c r="P35" s="80" t="s">
        <v>41</v>
      </c>
      <c r="Q35" s="80" t="s">
        <v>41</v>
      </c>
      <c r="R35" s="80" t="s">
        <v>41</v>
      </c>
    </row>
    <row r="36" spans="1:18" s="9" customFormat="1" ht="15" customHeight="1" x14ac:dyDescent="0.25">
      <c r="A36" s="50" t="s">
        <v>1</v>
      </c>
      <c r="B36" s="64" t="s">
        <v>41</v>
      </c>
      <c r="C36" s="80" t="s">
        <v>41</v>
      </c>
      <c r="D36" s="80" t="s">
        <v>41</v>
      </c>
      <c r="E36" s="80" t="s">
        <v>41</v>
      </c>
      <c r="F36" s="80" t="s">
        <v>41</v>
      </c>
      <c r="G36" s="80" t="s">
        <v>41</v>
      </c>
      <c r="H36" s="80" t="s">
        <v>41</v>
      </c>
      <c r="I36" s="80" t="s">
        <v>41</v>
      </c>
      <c r="J36" s="80" t="s">
        <v>41</v>
      </c>
      <c r="K36" s="80" t="s">
        <v>41</v>
      </c>
      <c r="L36" s="80" t="s">
        <v>41</v>
      </c>
      <c r="M36" s="80" t="s">
        <v>41</v>
      </c>
      <c r="N36" s="80" t="s">
        <v>41</v>
      </c>
      <c r="O36" s="80" t="s">
        <v>41</v>
      </c>
      <c r="P36" s="80" t="s">
        <v>41</v>
      </c>
      <c r="Q36" s="80" t="s">
        <v>41</v>
      </c>
      <c r="R36" s="80" t="s">
        <v>41</v>
      </c>
    </row>
    <row r="37" spans="1:18" ht="50.25" customHeight="1" x14ac:dyDescent="0.25">
      <c r="A37" s="50"/>
      <c r="B37" s="35" t="s">
        <v>23</v>
      </c>
      <c r="C37" s="80" t="s">
        <v>41</v>
      </c>
      <c r="D37" s="80" t="s">
        <v>41</v>
      </c>
      <c r="E37" s="80" t="s">
        <v>41</v>
      </c>
      <c r="F37" s="80" t="s">
        <v>41</v>
      </c>
      <c r="G37" s="80" t="s">
        <v>41</v>
      </c>
      <c r="H37" s="80" t="s">
        <v>41</v>
      </c>
      <c r="I37" s="80" t="s">
        <v>41</v>
      </c>
      <c r="J37" s="80" t="s">
        <v>41</v>
      </c>
      <c r="K37" s="80" t="s">
        <v>41</v>
      </c>
      <c r="L37" s="80" t="s">
        <v>41</v>
      </c>
      <c r="M37" s="80" t="s">
        <v>41</v>
      </c>
      <c r="N37" s="80" t="s">
        <v>41</v>
      </c>
      <c r="O37" s="80" t="s">
        <v>41</v>
      </c>
      <c r="P37" s="80" t="s">
        <v>41</v>
      </c>
      <c r="Q37" s="80" t="s">
        <v>41</v>
      </c>
      <c r="R37" s="68">
        <f>SUM(R23:R36)</f>
        <v>3150.2379999999998</v>
      </c>
    </row>
    <row r="38" spans="1:18" ht="15.75" customHeight="1" x14ac:dyDescent="0.25">
      <c r="D38" s="6"/>
      <c r="K38" s="17"/>
      <c r="L38" s="17"/>
    </row>
    <row r="39" spans="1:18" s="37" customFormat="1" ht="18.75" customHeight="1" x14ac:dyDescent="0.25">
      <c r="A39" s="102"/>
      <c r="B39" s="102"/>
      <c r="C39" s="102"/>
      <c r="D39" s="102"/>
      <c r="E39" s="102"/>
      <c r="F39" s="102"/>
      <c r="G39" s="102"/>
      <c r="H39" s="73"/>
      <c r="I39" s="61"/>
      <c r="J39" s="19"/>
    </row>
    <row r="40" spans="1:18" s="37" customFormat="1" ht="41.25" customHeight="1" x14ac:dyDescent="0.25">
      <c r="A40" s="102"/>
      <c r="B40" s="102"/>
      <c r="C40" s="102"/>
      <c r="D40" s="102"/>
      <c r="E40" s="102"/>
      <c r="F40" s="102"/>
      <c r="G40" s="102"/>
      <c r="H40" s="73"/>
      <c r="I40" s="61"/>
      <c r="J40" s="19"/>
    </row>
    <row r="41" spans="1:18" s="37" customFormat="1" ht="38.25" customHeight="1" x14ac:dyDescent="0.25">
      <c r="A41" s="102"/>
      <c r="B41" s="102"/>
      <c r="C41" s="102"/>
      <c r="D41" s="102"/>
      <c r="E41" s="102"/>
      <c r="F41" s="102"/>
      <c r="G41" s="102"/>
      <c r="H41" s="73"/>
      <c r="I41" s="63"/>
      <c r="J41" s="19"/>
    </row>
    <row r="42" spans="1:18" s="37" customFormat="1" ht="18.75" customHeight="1" x14ac:dyDescent="0.25">
      <c r="A42" s="103"/>
      <c r="B42" s="103"/>
      <c r="C42" s="103"/>
      <c r="D42" s="103"/>
      <c r="E42" s="103"/>
      <c r="F42" s="103"/>
      <c r="G42" s="103"/>
      <c r="H42" s="74"/>
      <c r="I42" s="61"/>
      <c r="J42" s="19"/>
    </row>
    <row r="43" spans="1:18" s="37" customFormat="1" ht="217.5" customHeight="1" x14ac:dyDescent="0.25">
      <c r="A43" s="99"/>
      <c r="B43" s="104"/>
      <c r="C43" s="104"/>
      <c r="D43" s="104"/>
      <c r="E43" s="104"/>
      <c r="F43" s="104"/>
      <c r="G43" s="104"/>
      <c r="H43" s="75"/>
      <c r="I43" s="61"/>
      <c r="J43" s="19"/>
    </row>
    <row r="44" spans="1:18" ht="53.25" customHeight="1" x14ac:dyDescent="0.25">
      <c r="A44" s="99"/>
      <c r="B44" s="100"/>
      <c r="C44" s="100"/>
      <c r="D44" s="100"/>
      <c r="E44" s="100"/>
      <c r="F44" s="100"/>
      <c r="G44" s="100"/>
      <c r="H44" s="70"/>
    </row>
    <row r="45" spans="1:18" x14ac:dyDescent="0.25">
      <c r="A45" s="101"/>
      <c r="B45" s="101"/>
      <c r="C45" s="101"/>
      <c r="D45" s="101"/>
      <c r="E45" s="101"/>
      <c r="F45" s="101"/>
      <c r="G45" s="101"/>
    </row>
    <row r="46" spans="1:18" s="6" customFormat="1" x14ac:dyDescent="0.25">
      <c r="A46" s="48"/>
      <c r="B46" s="63"/>
      <c r="D46" s="3"/>
      <c r="G46" s="59"/>
      <c r="H46" s="71"/>
      <c r="I46" s="59"/>
      <c r="J46" s="4"/>
      <c r="K46" s="5"/>
      <c r="L46" s="5"/>
      <c r="M46" s="5"/>
      <c r="N46" s="5"/>
      <c r="O46" s="5"/>
      <c r="P46" s="5"/>
      <c r="Q46" s="5"/>
      <c r="R46" s="5"/>
    </row>
    <row r="50" spans="1:18" s="6" customFormat="1" x14ac:dyDescent="0.25">
      <c r="A50" s="48"/>
      <c r="B50" s="63"/>
      <c r="D50" s="3"/>
      <c r="G50" s="59"/>
      <c r="H50" s="71"/>
      <c r="I50" s="59"/>
      <c r="J50" s="4"/>
      <c r="K50" s="5"/>
      <c r="L50" s="5"/>
      <c r="M50" s="5"/>
      <c r="N50" s="5"/>
      <c r="O50" s="5"/>
      <c r="P50" s="5"/>
      <c r="Q50" s="5"/>
      <c r="R50" s="5"/>
    </row>
  </sheetData>
  <mergeCells count="30">
    <mergeCell ref="A44:G44"/>
    <mergeCell ref="A45:G45"/>
    <mergeCell ref="O20:R20"/>
    <mergeCell ref="A39:G39"/>
    <mergeCell ref="A40:G40"/>
    <mergeCell ref="A41:G41"/>
    <mergeCell ref="A42:G42"/>
    <mergeCell ref="A43:G43"/>
    <mergeCell ref="A17:R17"/>
    <mergeCell ref="A18:A21"/>
    <mergeCell ref="B18:B21"/>
    <mergeCell ref="C18:J18"/>
    <mergeCell ref="K18:R18"/>
    <mergeCell ref="C19:J19"/>
    <mergeCell ref="K19:R19"/>
    <mergeCell ref="C20:F20"/>
    <mergeCell ref="G20:J20"/>
    <mergeCell ref="K20:N20"/>
    <mergeCell ref="A4:R4"/>
    <mergeCell ref="A5:R5"/>
    <mergeCell ref="A6:R6"/>
    <mergeCell ref="A7:R7"/>
    <mergeCell ref="A8:R8"/>
    <mergeCell ref="A14:R14"/>
    <mergeCell ref="A15:R15"/>
    <mergeCell ref="A9:R9"/>
    <mergeCell ref="A10:R10"/>
    <mergeCell ref="A11:R11"/>
    <mergeCell ref="A12:R12"/>
    <mergeCell ref="A13:R13"/>
  </mergeCells>
  <pageMargins left="0.47244094488188981" right="0.55118110236220474" top="0.82677165354330717" bottom="0.55118110236220474" header="0.31496062992125984" footer="0.19685039370078741"/>
  <pageSetup paperSize="8" scale="4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zoomScaleNormal="70" zoomScaleSheetLayoutView="100" workbookViewId="0">
      <selection activeCell="E8" sqref="E8:G8"/>
    </sheetView>
  </sheetViews>
  <sheetFormatPr defaultRowHeight="15.75" x14ac:dyDescent="0.25"/>
  <cols>
    <col min="1" max="1" width="11" style="48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3" customWidth="1"/>
    <col min="8" max="8" width="16.75" style="43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7"/>
      <c r="K1" s="17"/>
    </row>
    <row r="2" spans="1:17" ht="42" customHeight="1" x14ac:dyDescent="0.25">
      <c r="A2" s="110" t="s">
        <v>28</v>
      </c>
      <c r="B2" s="110"/>
      <c r="C2" s="110"/>
      <c r="D2" s="110"/>
      <c r="E2" s="110"/>
      <c r="F2" s="110"/>
      <c r="G2" s="110"/>
      <c r="J2" s="17"/>
      <c r="K2" s="17"/>
    </row>
    <row r="3" spans="1:17" ht="36" customHeight="1" x14ac:dyDescent="0.25">
      <c r="A3" s="52" t="s">
        <v>0</v>
      </c>
      <c r="B3" s="1" t="s">
        <v>27</v>
      </c>
      <c r="C3" s="111" t="s">
        <v>12</v>
      </c>
      <c r="D3" s="111"/>
      <c r="E3" s="93" t="s">
        <v>13</v>
      </c>
      <c r="F3" s="93"/>
      <c r="G3" s="93"/>
      <c r="I3" s="38"/>
      <c r="J3" s="38"/>
      <c r="K3" s="45"/>
      <c r="L3" s="14"/>
      <c r="M3" s="15"/>
      <c r="N3" s="14"/>
      <c r="O3" s="17"/>
      <c r="P3" s="14"/>
      <c r="Q3" s="37"/>
    </row>
    <row r="4" spans="1:17" ht="15" customHeight="1" x14ac:dyDescent="0.25">
      <c r="A4" s="53">
        <v>1</v>
      </c>
      <c r="B4" s="40">
        <v>2</v>
      </c>
      <c r="C4" s="112">
        <v>3</v>
      </c>
      <c r="D4" s="113"/>
      <c r="E4" s="114">
        <v>4</v>
      </c>
      <c r="F4" s="115"/>
      <c r="G4" s="116"/>
      <c r="I4" s="46"/>
      <c r="J4" s="19"/>
      <c r="K4" s="46"/>
      <c r="L4" s="19"/>
      <c r="M4" s="46"/>
      <c r="N4" s="19"/>
      <c r="O4" s="46"/>
      <c r="P4" s="19"/>
      <c r="Q4" s="46"/>
    </row>
    <row r="5" spans="1:17" ht="90.75" customHeight="1" x14ac:dyDescent="0.25">
      <c r="A5" s="54">
        <v>1</v>
      </c>
      <c r="B5" s="36" t="s">
        <v>29</v>
      </c>
      <c r="C5" s="105" t="str">
        <f>т5!J37</f>
        <v>нд</v>
      </c>
      <c r="D5" s="97"/>
      <c r="E5" s="107">
        <f>т5!R37</f>
        <v>3150.2379999999998</v>
      </c>
      <c r="F5" s="108"/>
      <c r="G5" s="109"/>
      <c r="I5" s="46"/>
      <c r="J5" s="19"/>
      <c r="K5" s="17"/>
      <c r="L5" s="17"/>
      <c r="M5" s="37"/>
      <c r="N5" s="37"/>
      <c r="O5" s="37"/>
      <c r="P5" s="37"/>
      <c r="Q5" s="37"/>
    </row>
    <row r="6" spans="1:17" x14ac:dyDescent="0.25">
      <c r="A6" s="54">
        <v>2</v>
      </c>
      <c r="B6" s="2" t="s">
        <v>69</v>
      </c>
      <c r="C6" s="105" t="e">
        <f>C5*20%</f>
        <v>#VALUE!</v>
      </c>
      <c r="D6" s="106"/>
      <c r="E6" s="107">
        <f>E5*0.2</f>
        <v>630.04759999999999</v>
      </c>
      <c r="F6" s="108"/>
      <c r="G6" s="109"/>
      <c r="I6" s="46"/>
      <c r="J6" s="19"/>
      <c r="K6" s="17"/>
      <c r="L6" s="17"/>
      <c r="M6" s="37"/>
      <c r="N6" s="37"/>
      <c r="O6" s="37"/>
      <c r="P6" s="37"/>
      <c r="Q6" s="37"/>
    </row>
    <row r="7" spans="1:17" ht="112.5" customHeight="1" x14ac:dyDescent="0.25">
      <c r="A7" s="54">
        <v>3</v>
      </c>
      <c r="B7" s="2" t="s">
        <v>60</v>
      </c>
      <c r="C7" s="105" t="e">
        <f>C5+C6</f>
        <v>#VALUE!</v>
      </c>
      <c r="D7" s="97"/>
      <c r="E7" s="107">
        <f>E5+E6</f>
        <v>3780.2855999999997</v>
      </c>
      <c r="F7" s="108"/>
      <c r="G7" s="109"/>
      <c r="I7" s="46"/>
      <c r="J7" s="19"/>
      <c r="K7" s="17"/>
      <c r="L7" s="17"/>
      <c r="M7" s="37"/>
      <c r="N7" s="37"/>
      <c r="O7" s="37"/>
      <c r="P7" s="37"/>
      <c r="Q7" s="37"/>
    </row>
    <row r="8" spans="1:17" ht="53.25" customHeight="1" x14ac:dyDescent="0.25">
      <c r="A8" s="39" t="s">
        <v>52</v>
      </c>
      <c r="B8" s="47" t="s">
        <v>31</v>
      </c>
      <c r="C8" s="95" t="s">
        <v>41</v>
      </c>
      <c r="D8" s="97"/>
      <c r="E8" s="107">
        <f>E7*1.07*1.053*(1+1.048)/2</f>
        <v>4361.5084424970237</v>
      </c>
      <c r="F8" s="108"/>
      <c r="G8" s="109"/>
      <c r="H8" s="56"/>
      <c r="I8" s="57"/>
      <c r="J8" s="19"/>
      <c r="K8" s="17"/>
      <c r="L8" s="17"/>
      <c r="M8" s="37"/>
      <c r="N8" s="37"/>
      <c r="O8" s="37"/>
      <c r="P8" s="37"/>
      <c r="Q8" s="37"/>
    </row>
    <row r="9" spans="1:17" ht="69" customHeight="1" x14ac:dyDescent="0.25">
      <c r="A9" s="39" t="s">
        <v>53</v>
      </c>
      <c r="B9" s="41" t="s">
        <v>58</v>
      </c>
      <c r="C9" s="95" t="s">
        <v>41</v>
      </c>
      <c r="D9" s="97"/>
      <c r="E9" s="107" t="s">
        <v>41</v>
      </c>
      <c r="F9" s="108"/>
      <c r="G9" s="109"/>
      <c r="H9" s="5"/>
      <c r="I9" s="5"/>
      <c r="J9" s="17"/>
      <c r="K9" s="17" t="s">
        <v>25</v>
      </c>
    </row>
    <row r="10" spans="1:17" ht="53.25" customHeight="1" x14ac:dyDescent="0.25">
      <c r="A10" s="39" t="s">
        <v>54</v>
      </c>
      <c r="B10" s="41" t="s">
        <v>59</v>
      </c>
      <c r="C10" s="105" t="e">
        <f>C7</f>
        <v>#VALUE!</v>
      </c>
      <c r="D10" s="97"/>
      <c r="E10" s="107">
        <f>E7</f>
        <v>3780.2855999999997</v>
      </c>
      <c r="F10" s="108"/>
      <c r="G10" s="109"/>
      <c r="H10" s="5"/>
      <c r="I10" s="5"/>
      <c r="J10" s="17"/>
      <c r="K10" s="17"/>
    </row>
    <row r="11" spans="1:17" ht="84" customHeight="1" x14ac:dyDescent="0.25">
      <c r="A11" s="39" t="s">
        <v>51</v>
      </c>
      <c r="B11" s="41" t="s">
        <v>30</v>
      </c>
      <c r="C11" s="119" t="s">
        <v>70</v>
      </c>
      <c r="D11" s="120"/>
      <c r="E11" s="107">
        <f>SUM(E12:G17)</f>
        <v>1304.94</v>
      </c>
      <c r="F11" s="108"/>
      <c r="G11" s="109"/>
      <c r="H11" s="5"/>
      <c r="I11" s="5"/>
      <c r="J11" s="23"/>
      <c r="K11" s="23"/>
    </row>
    <row r="12" spans="1:17" ht="18" x14ac:dyDescent="0.25">
      <c r="A12" s="39" t="s">
        <v>26</v>
      </c>
      <c r="B12" s="42" t="s">
        <v>75</v>
      </c>
      <c r="C12" s="119" t="s">
        <v>70</v>
      </c>
      <c r="D12" s="120"/>
      <c r="E12" s="107" t="s">
        <v>41</v>
      </c>
      <c r="F12" s="108"/>
      <c r="G12" s="109"/>
      <c r="H12" s="5"/>
      <c r="I12" s="5"/>
    </row>
    <row r="13" spans="1:17" ht="18" x14ac:dyDescent="0.25">
      <c r="A13" s="39" t="s">
        <v>26</v>
      </c>
      <c r="B13" s="42" t="s">
        <v>76</v>
      </c>
      <c r="C13" s="121">
        <v>1304.94</v>
      </c>
      <c r="D13" s="122"/>
      <c r="E13" s="107">
        <v>1304.94</v>
      </c>
      <c r="F13" s="108"/>
      <c r="G13" s="109"/>
      <c r="H13" s="5"/>
      <c r="I13" s="5"/>
    </row>
    <row r="14" spans="1:17" ht="18" x14ac:dyDescent="0.25">
      <c r="A14" s="39" t="s">
        <v>26</v>
      </c>
      <c r="B14" s="42" t="s">
        <v>77</v>
      </c>
      <c r="C14" s="119" t="s">
        <v>70</v>
      </c>
      <c r="D14" s="120"/>
      <c r="E14" s="107" t="s">
        <v>41</v>
      </c>
      <c r="F14" s="108"/>
      <c r="G14" s="109"/>
      <c r="H14" s="5"/>
      <c r="I14" s="5"/>
    </row>
    <row r="15" spans="1:17" ht="18" x14ac:dyDescent="0.25">
      <c r="A15" s="39" t="s">
        <v>26</v>
      </c>
      <c r="B15" s="42" t="s">
        <v>78</v>
      </c>
      <c r="C15" s="119" t="s">
        <v>70</v>
      </c>
      <c r="D15" s="120"/>
      <c r="E15" s="107" t="s">
        <v>41</v>
      </c>
      <c r="F15" s="108"/>
      <c r="G15" s="109"/>
      <c r="H15" s="5"/>
      <c r="I15" s="5"/>
    </row>
    <row r="16" spans="1:17" ht="18" x14ac:dyDescent="0.25">
      <c r="A16" s="39" t="s">
        <v>32</v>
      </c>
      <c r="B16" s="42" t="s">
        <v>79</v>
      </c>
      <c r="C16" s="119" t="s">
        <v>70</v>
      </c>
      <c r="D16" s="120"/>
      <c r="E16" s="107" t="s">
        <v>41</v>
      </c>
      <c r="F16" s="108"/>
      <c r="G16" s="109"/>
      <c r="H16" s="5"/>
      <c r="I16" s="5"/>
    </row>
    <row r="17" spans="1:9" ht="18" x14ac:dyDescent="0.25">
      <c r="A17" s="39" t="s">
        <v>62</v>
      </c>
      <c r="B17" s="42" t="s">
        <v>80</v>
      </c>
      <c r="C17" s="119" t="s">
        <v>70</v>
      </c>
      <c r="D17" s="120"/>
      <c r="E17" s="107" t="s">
        <v>41</v>
      </c>
      <c r="F17" s="108"/>
      <c r="G17" s="109"/>
      <c r="H17" s="5"/>
      <c r="I17" s="5"/>
    </row>
    <row r="18" spans="1:9" x14ac:dyDescent="0.25">
      <c r="A18" s="55"/>
      <c r="B18" s="44"/>
      <c r="C18" s="117"/>
      <c r="D18" s="117"/>
      <c r="E18" s="118"/>
      <c r="F18" s="118"/>
      <c r="G18" s="118"/>
    </row>
    <row r="19" spans="1:9" ht="18" x14ac:dyDescent="0.25">
      <c r="A19" s="123" t="s">
        <v>47</v>
      </c>
      <c r="B19" s="123"/>
      <c r="C19" s="123"/>
      <c r="D19" s="123"/>
      <c r="E19" s="123"/>
      <c r="F19" s="123"/>
      <c r="G19" s="123"/>
    </row>
    <row r="20" spans="1:9" ht="36" customHeight="1" x14ac:dyDescent="0.25">
      <c r="A20" s="124" t="s">
        <v>44</v>
      </c>
      <c r="B20" s="124"/>
      <c r="C20" s="124"/>
      <c r="D20" s="124"/>
      <c r="E20" s="124"/>
      <c r="F20" s="124"/>
      <c r="G20" s="124"/>
    </row>
    <row r="21" spans="1:9" ht="31.5" customHeight="1" x14ac:dyDescent="0.25">
      <c r="A21" s="124" t="s">
        <v>45</v>
      </c>
      <c r="B21" s="124"/>
      <c r="C21" s="124"/>
      <c r="D21" s="124"/>
      <c r="E21" s="124"/>
      <c r="F21" s="124"/>
      <c r="G21" s="124"/>
      <c r="H21" s="43" t="s">
        <v>25</v>
      </c>
    </row>
    <row r="22" spans="1:9" s="37" customFormat="1" ht="69.75" customHeight="1" x14ac:dyDescent="0.25">
      <c r="A22" s="124" t="s">
        <v>46</v>
      </c>
      <c r="B22" s="124"/>
      <c r="C22" s="124"/>
      <c r="D22" s="124"/>
      <c r="E22" s="124"/>
      <c r="F22" s="124"/>
      <c r="G22" s="124"/>
      <c r="H22" s="46"/>
      <c r="I22" s="19"/>
    </row>
    <row r="23" spans="1:9" s="37" customFormat="1" ht="18.75" customHeight="1" x14ac:dyDescent="0.25">
      <c r="A23" s="102"/>
      <c r="B23" s="102"/>
      <c r="C23" s="102"/>
      <c r="D23" s="102"/>
      <c r="E23" s="102"/>
      <c r="F23" s="102"/>
      <c r="G23" s="102"/>
      <c r="H23" s="46"/>
      <c r="I23" s="19"/>
    </row>
    <row r="24" spans="1:9" s="37" customFormat="1" ht="41.25" customHeight="1" x14ac:dyDescent="0.25">
      <c r="A24" s="102"/>
      <c r="B24" s="102"/>
      <c r="C24" s="102"/>
      <c r="D24" s="102"/>
      <c r="E24" s="102"/>
      <c r="F24" s="102"/>
      <c r="G24" s="102"/>
      <c r="H24" s="46"/>
      <c r="I24" s="19"/>
    </row>
    <row r="25" spans="1:9" s="37" customFormat="1" ht="38.25" customHeight="1" x14ac:dyDescent="0.25">
      <c r="A25" s="102"/>
      <c r="B25" s="102"/>
      <c r="C25" s="102"/>
      <c r="D25" s="102"/>
      <c r="E25" s="102"/>
      <c r="F25" s="102"/>
      <c r="G25" s="102"/>
      <c r="H25"/>
      <c r="I25" s="19"/>
    </row>
    <row r="26" spans="1:9" s="37" customFormat="1" ht="18.75" customHeight="1" x14ac:dyDescent="0.25">
      <c r="A26" s="103"/>
      <c r="B26" s="103"/>
      <c r="C26" s="103"/>
      <c r="D26" s="103"/>
      <c r="E26" s="103"/>
      <c r="F26" s="103"/>
      <c r="G26" s="103"/>
      <c r="H26" s="46"/>
      <c r="I26" s="19"/>
    </row>
    <row r="27" spans="1:9" s="37" customFormat="1" ht="217.5" customHeight="1" x14ac:dyDescent="0.25">
      <c r="A27" s="99"/>
      <c r="B27" s="104"/>
      <c r="C27" s="104"/>
      <c r="D27" s="104"/>
      <c r="E27" s="104"/>
      <c r="F27" s="104"/>
      <c r="G27" s="104"/>
      <c r="H27" s="46"/>
      <c r="I27" s="19"/>
    </row>
    <row r="28" spans="1:9" ht="53.25" customHeight="1" x14ac:dyDescent="0.25">
      <c r="A28" s="99"/>
      <c r="B28" s="100"/>
      <c r="C28" s="100"/>
      <c r="D28" s="100"/>
      <c r="E28" s="100"/>
      <c r="F28" s="100"/>
      <c r="G28" s="100"/>
    </row>
    <row r="29" spans="1:9" x14ac:dyDescent="0.25">
      <c r="A29" s="101"/>
      <c r="B29" s="101"/>
      <c r="C29" s="101"/>
      <c r="D29" s="101"/>
      <c r="E29" s="101"/>
      <c r="F29" s="101"/>
      <c r="G29" s="101"/>
    </row>
    <row r="30" spans="1:9" x14ac:dyDescent="0.25">
      <c r="B30"/>
    </row>
    <row r="34" spans="2:2" x14ac:dyDescent="0.25">
      <c r="B34"/>
    </row>
  </sheetData>
  <mergeCells count="44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8:D18"/>
    <mergeCell ref="E18:G18"/>
    <mergeCell ref="C12:D12"/>
    <mergeCell ref="E12:G12"/>
    <mergeCell ref="C17:D17"/>
    <mergeCell ref="E17:G17"/>
    <mergeCell ref="C16:D16"/>
    <mergeCell ref="E16:G16"/>
    <mergeCell ref="C13:D13"/>
    <mergeCell ref="E13:G13"/>
    <mergeCell ref="C14:D14"/>
    <mergeCell ref="E14:G14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т5</vt:lpstr>
      <vt:lpstr>т6</vt:lpstr>
      <vt:lpstr>т5!Заголовки_для_печати</vt:lpstr>
      <vt:lpstr>т6!Заголовки_для_печати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2016-06-09T08:22:50Z</cp:lastPrinted>
  <dcterms:created xsi:type="dcterms:W3CDTF">2009-07-27T10:10:26Z</dcterms:created>
  <dcterms:modified xsi:type="dcterms:W3CDTF">2024-08-26T12:31:42Z</dcterms:modified>
</cp:coreProperties>
</file>