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4" sheetId="102" r:id="rId1"/>
    <sheet name="т6" sheetId="100" r:id="rId2"/>
  </sheets>
  <definedNames>
    <definedName name="_xlnm.Print_Titles" localSheetId="1">т6!$4:$4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0" i="102"/>
  <c r="R25" i="102"/>
  <c r="R24" i="102"/>
  <c r="R23" i="102"/>
  <c r="R34" i="102" s="1"/>
  <c r="E11" i="100" l="1"/>
  <c r="E5" i="100" l="1"/>
  <c r="C11" i="100"/>
  <c r="E6" i="100" l="1"/>
  <c r="E7" i="100" s="1"/>
  <c r="C5" i="100"/>
  <c r="C6" i="100" s="1"/>
  <c r="C7" i="100" s="1"/>
  <c r="C8" i="100" s="1"/>
  <c r="E10" i="100" l="1"/>
  <c r="C10" i="100"/>
</calcChain>
</file>

<file path=xl/sharedStrings.xml><?xml version="1.0" encoding="utf-8"?>
<sst xmlns="http://schemas.openxmlformats.org/spreadsheetml/2006/main" count="297" uniqueCount="83">
  <si>
    <t>№ п/п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</si>
  <si>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</si>
  <si>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</si>
  <si>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</si>
  <si>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</si>
  <si>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</si>
  <si>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</si>
  <si>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</si>
  <si>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</si>
  <si>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</si>
  <si>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</si>
  <si>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</si>
  <si>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</si>
  <si>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</si>
  <si>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</si>
  <si>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</si>
  <si>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</si>
  <si>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</si>
  <si>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</si>
  <si>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</si>
  <si>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</si>
  <si>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</si>
  <si>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</si>
  <si>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</si>
  <si>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</si>
  <si>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</si>
  <si>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</si>
  <si>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</si>
  <si>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</si>
  <si>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</si>
  <si>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</si>
  <si>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</si>
  <si>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</si>
  <si>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</si>
  <si>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</si>
  <si>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</si>
  <si>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нд</t>
  </si>
  <si>
    <t>Объем финансовых потребностей на реализацию инвестиционного проекта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</si>
  <si>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</si>
  <si>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</si>
  <si>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</si>
  <si>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</si>
  <si>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</si>
  <si>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</si>
  <si>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</si>
  <si>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</si>
  <si>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</si>
  <si>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</si>
  <si>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</si>
  <si>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</si>
  <si>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</si>
  <si>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</si>
  <si>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Таблица 4. Строительство (реконструкция) ВЛ 6-750 кВ</t>
  </si>
  <si>
    <t>Воздушные линии электропередачи (ВЛ) 6-750 кВ</t>
  </si>
  <si>
    <t>Демонтаж ВЛ</t>
  </si>
  <si>
    <t>3….</t>
  </si>
  <si>
    <t>Итого объем финансовых потребностей, тыс рублей (без НДС)</t>
  </si>
  <si>
    <t>7.4</t>
  </si>
  <si>
    <t>Коэффициент перехода</t>
  </si>
  <si>
    <t>УНЦ СМР (1 км)</t>
  </si>
  <si>
    <t>УНЦ опор (1 км)</t>
  </si>
  <si>
    <t>УНЦ СИП</t>
  </si>
  <si>
    <t>Л3-02-1</t>
  </si>
  <si>
    <t>ПИР ВЛ (1 ед)</t>
  </si>
  <si>
    <t>ед</t>
  </si>
  <si>
    <t>П3-02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</si>
  <si>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</si>
  <si>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</si>
  <si>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</si>
  <si>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СИП-3 1х95</t>
  </si>
  <si>
    <t>Л7-05-3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</si>
  <si>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</si>
  <si>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</si>
  <si>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</si>
  <si>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Л1-02-1
Ц2-95-2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</si>
  <si>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</si>
  <si>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</si>
  <si>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</si>
  <si>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</si>
  <si>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</si>
  <si>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</si>
  <si>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ВЛ-10кВ от ф.4 с РТП-38 до 2КРН-10кВ п.Воскресенский. Протяженность линии 0,030 км.</t>
    </r>
  </si>
  <si>
    <t>Идентификатор инвестиционного проекта: O_C.18.1.2025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</si>
</sst>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/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44" fillId="0" borderId="10" xfId="36" applyFont="1" applyFill="1" applyBorder="1" applyAlignment="1">
      <alignment horizontal="center" vertical="center" wrapText="1"/>
    </xf>
    <xf numFmtId="2" fontId="44" fillId="0" borderId="10" xfId="36" applyNumberFormat="1" applyFont="1" applyFill="1" applyBorder="1" applyAlignment="1">
      <alignment horizontal="center" vertical="center"/>
    </xf>
    <xf numFmtId="168" fontId="44" fillId="0" borderId="10" xfId="36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0" xfId="52" applyFont="1" applyFill="1" applyAlignment="1">
      <alignment horizontal="left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topLeftCell="A7" zoomScale="80" zoomScaleNormal="80" workbookViewId="0">
      <selection activeCell="R34" sqref="R34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0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R1" s="23" t="s">
        <v>13</v>
      </c>
    </row>
    <row r="2" spans="1:35" ht="18.75" x14ac:dyDescent="0.3">
      <c r="R2" s="24" t="s">
        <v>11</v>
      </c>
    </row>
    <row r="3" spans="1:35" ht="18.75" x14ac:dyDescent="0.3">
      <c r="R3" s="24" t="s">
        <v>12</v>
      </c>
    </row>
    <row r="4" spans="1:35" ht="45" customHeight="1" x14ac:dyDescent="0.25">
      <c r="A4" s="97" t="s">
        <v>16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99" t="s">
        <v>68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100" t="s">
        <v>14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101" t="s">
        <v>71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102" t="s">
        <v>81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102" t="s">
        <v>82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103" t="s">
        <v>72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96" t="s">
        <v>15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104" t="s">
        <v>47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104" t="s">
        <v>48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96" t="s">
        <v>20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0" t="s">
        <v>52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</row>
    <row r="17" spans="1:18" x14ac:dyDescent="0.25">
      <c r="A17" s="91" t="s">
        <v>0</v>
      </c>
      <c r="B17" s="85" t="s">
        <v>1</v>
      </c>
      <c r="C17" s="92" t="s">
        <v>9</v>
      </c>
      <c r="D17" s="92"/>
      <c r="E17" s="92"/>
      <c r="F17" s="92"/>
      <c r="G17" s="92"/>
      <c r="H17" s="92"/>
      <c r="I17" s="92"/>
      <c r="J17" s="92"/>
      <c r="K17" s="92" t="s">
        <v>10</v>
      </c>
      <c r="L17" s="92"/>
      <c r="M17" s="92"/>
      <c r="N17" s="92"/>
      <c r="O17" s="92"/>
      <c r="P17" s="92"/>
      <c r="Q17" s="92"/>
      <c r="R17" s="92"/>
    </row>
    <row r="18" spans="1:18" ht="33" customHeight="1" x14ac:dyDescent="0.25">
      <c r="A18" s="91"/>
      <c r="B18" s="85"/>
      <c r="C18" s="93" t="s">
        <v>73</v>
      </c>
      <c r="D18" s="94"/>
      <c r="E18" s="94"/>
      <c r="F18" s="94"/>
      <c r="G18" s="94"/>
      <c r="H18" s="94"/>
      <c r="I18" s="94"/>
      <c r="J18" s="95"/>
      <c r="K18" s="93" t="s">
        <v>73</v>
      </c>
      <c r="L18" s="94"/>
      <c r="M18" s="94"/>
      <c r="N18" s="94"/>
      <c r="O18" s="94"/>
      <c r="P18" s="94"/>
      <c r="Q18" s="94"/>
      <c r="R18" s="95"/>
    </row>
    <row r="19" spans="1:18" ht="35.25" customHeight="1" x14ac:dyDescent="0.25">
      <c r="A19" s="91"/>
      <c r="B19" s="85"/>
      <c r="C19" s="85" t="s">
        <v>5</v>
      </c>
      <c r="D19" s="85"/>
      <c r="E19" s="85"/>
      <c r="F19" s="85"/>
      <c r="G19" s="85" t="s">
        <v>37</v>
      </c>
      <c r="H19" s="85"/>
      <c r="I19" s="86"/>
      <c r="J19" s="86"/>
      <c r="K19" s="85" t="s">
        <v>5</v>
      </c>
      <c r="L19" s="85"/>
      <c r="M19" s="85"/>
      <c r="N19" s="85"/>
      <c r="O19" s="85" t="s">
        <v>37</v>
      </c>
      <c r="P19" s="85"/>
      <c r="Q19" s="86"/>
      <c r="R19" s="86"/>
    </row>
    <row r="20" spans="1:18" s="8" customFormat="1" ht="63" x14ac:dyDescent="0.25">
      <c r="A20" s="91"/>
      <c r="B20" s="85"/>
      <c r="C20" s="58" t="s">
        <v>8</v>
      </c>
      <c r="D20" s="58" t="s">
        <v>3</v>
      </c>
      <c r="E20" s="58" t="s">
        <v>35</v>
      </c>
      <c r="F20" s="58" t="s">
        <v>4</v>
      </c>
      <c r="G20" s="58" t="s">
        <v>6</v>
      </c>
      <c r="H20" s="68" t="s">
        <v>58</v>
      </c>
      <c r="I20" s="58" t="s">
        <v>17</v>
      </c>
      <c r="J20" s="10" t="s">
        <v>18</v>
      </c>
      <c r="K20" s="58" t="s">
        <v>8</v>
      </c>
      <c r="L20" s="58" t="s">
        <v>3</v>
      </c>
      <c r="M20" s="58" t="s">
        <v>35</v>
      </c>
      <c r="N20" s="58" t="s">
        <v>4</v>
      </c>
      <c r="O20" s="58" t="s">
        <v>6</v>
      </c>
      <c r="P20" s="65" t="s">
        <v>58</v>
      </c>
      <c r="Q20" s="58" t="s">
        <v>19</v>
      </c>
      <c r="R20" s="10" t="s">
        <v>18</v>
      </c>
    </row>
    <row r="21" spans="1:18" s="9" customFormat="1" x14ac:dyDescent="0.25">
      <c r="A21" s="47">
        <v>1</v>
      </c>
      <c r="B21" s="58">
        <v>2</v>
      </c>
      <c r="C21" s="58">
        <v>3</v>
      </c>
      <c r="D21" s="58">
        <v>4</v>
      </c>
      <c r="E21" s="58">
        <v>5</v>
      </c>
      <c r="F21" s="58">
        <v>6</v>
      </c>
      <c r="G21" s="58">
        <v>7</v>
      </c>
      <c r="H21" s="68"/>
      <c r="I21" s="58">
        <v>8</v>
      </c>
      <c r="J21" s="10">
        <v>9</v>
      </c>
      <c r="K21" s="58">
        <v>10</v>
      </c>
      <c r="L21" s="10">
        <v>11</v>
      </c>
      <c r="M21" s="58">
        <v>12</v>
      </c>
      <c r="N21" s="10">
        <v>13</v>
      </c>
      <c r="O21" s="58">
        <v>14</v>
      </c>
      <c r="P21" s="65"/>
      <c r="Q21" s="10">
        <v>15</v>
      </c>
      <c r="R21" s="58">
        <v>16</v>
      </c>
    </row>
    <row r="22" spans="1:18" s="9" customFormat="1" ht="47.25" x14ac:dyDescent="0.25">
      <c r="A22" s="57">
        <v>1</v>
      </c>
      <c r="B22" s="62" t="s">
        <v>53</v>
      </c>
      <c r="C22" s="78" t="s">
        <v>36</v>
      </c>
      <c r="D22" s="78" t="s">
        <v>36</v>
      </c>
      <c r="E22" s="78" t="s">
        <v>36</v>
      </c>
      <c r="F22" s="78" t="s">
        <v>36</v>
      </c>
      <c r="G22" s="78" t="s">
        <v>36</v>
      </c>
      <c r="H22" s="78" t="s">
        <v>36</v>
      </c>
      <c r="I22" s="78" t="s">
        <v>36</v>
      </c>
      <c r="J22" s="78" t="s">
        <v>36</v>
      </c>
      <c r="K22" s="79" t="s">
        <v>36</v>
      </c>
      <c r="L22" s="79" t="s">
        <v>36</v>
      </c>
      <c r="M22" s="79" t="s">
        <v>36</v>
      </c>
      <c r="N22" s="79" t="s">
        <v>36</v>
      </c>
      <c r="O22" s="79" t="s">
        <v>36</v>
      </c>
      <c r="P22" s="79" t="s">
        <v>36</v>
      </c>
      <c r="Q22" s="79" t="s">
        <v>36</v>
      </c>
      <c r="R22" s="79" t="s">
        <v>36</v>
      </c>
    </row>
    <row r="23" spans="1:18" s="9" customFormat="1" ht="25.5" x14ac:dyDescent="0.25">
      <c r="A23" s="57" t="s">
        <v>29</v>
      </c>
      <c r="B23" s="62" t="s">
        <v>59</v>
      </c>
      <c r="C23" s="79" t="s">
        <v>36</v>
      </c>
      <c r="D23" s="79" t="s">
        <v>36</v>
      </c>
      <c r="E23" s="79" t="s">
        <v>36</v>
      </c>
      <c r="F23" s="79" t="s">
        <v>36</v>
      </c>
      <c r="G23" s="79" t="s">
        <v>36</v>
      </c>
      <c r="H23" s="79" t="s">
        <v>36</v>
      </c>
      <c r="I23" s="79" t="s">
        <v>36</v>
      </c>
      <c r="J23" s="79" t="s">
        <v>36</v>
      </c>
      <c r="K23" s="79">
        <v>10</v>
      </c>
      <c r="L23" s="20" t="s">
        <v>69</v>
      </c>
      <c r="M23" s="77">
        <v>0.03</v>
      </c>
      <c r="N23" s="81" t="s">
        <v>7</v>
      </c>
      <c r="O23" s="75" t="s">
        <v>74</v>
      </c>
      <c r="P23" s="79">
        <v>1.29</v>
      </c>
      <c r="Q23" s="76">
        <v>1929.53</v>
      </c>
      <c r="R23" s="63">
        <f>Q23*M23*P23</f>
        <v>74.672810999999996</v>
      </c>
    </row>
    <row r="24" spans="1:18" s="9" customFormat="1" x14ac:dyDescent="0.25">
      <c r="A24" s="66" t="s">
        <v>30</v>
      </c>
      <c r="B24" s="62" t="s">
        <v>60</v>
      </c>
      <c r="C24" s="79" t="s">
        <v>36</v>
      </c>
      <c r="D24" s="79" t="s">
        <v>36</v>
      </c>
      <c r="E24" s="79" t="s">
        <v>36</v>
      </c>
      <c r="F24" s="79" t="s">
        <v>36</v>
      </c>
      <c r="G24" s="79" t="s">
        <v>36</v>
      </c>
      <c r="H24" s="79" t="s">
        <v>36</v>
      </c>
      <c r="I24" s="79" t="s">
        <v>36</v>
      </c>
      <c r="J24" s="79" t="s">
        <v>36</v>
      </c>
      <c r="K24" s="79">
        <v>10</v>
      </c>
      <c r="L24" s="20" t="s">
        <v>69</v>
      </c>
      <c r="M24" s="77">
        <v>0.03</v>
      </c>
      <c r="N24" s="79" t="s">
        <v>7</v>
      </c>
      <c r="O24" s="12" t="s">
        <v>62</v>
      </c>
      <c r="P24" s="79">
        <v>1</v>
      </c>
      <c r="Q24" s="76">
        <v>1262.83</v>
      </c>
      <c r="R24" s="63">
        <f>Q24*M24*P24</f>
        <v>37.884899999999995</v>
      </c>
    </row>
    <row r="25" spans="1:18" s="9" customFormat="1" x14ac:dyDescent="0.25">
      <c r="A25" s="66" t="s">
        <v>42</v>
      </c>
      <c r="B25" s="62" t="s">
        <v>61</v>
      </c>
      <c r="C25" s="79" t="s">
        <v>36</v>
      </c>
      <c r="D25" s="79" t="s">
        <v>36</v>
      </c>
      <c r="E25" s="79" t="s">
        <v>36</v>
      </c>
      <c r="F25" s="79" t="s">
        <v>36</v>
      </c>
      <c r="G25" s="79" t="s">
        <v>36</v>
      </c>
      <c r="H25" s="79" t="s">
        <v>36</v>
      </c>
      <c r="I25" s="79" t="s">
        <v>36</v>
      </c>
      <c r="J25" s="79" t="s">
        <v>36</v>
      </c>
      <c r="K25" s="79">
        <v>10</v>
      </c>
      <c r="L25" s="20" t="s">
        <v>69</v>
      </c>
      <c r="M25" s="77">
        <v>0.09</v>
      </c>
      <c r="N25" s="79" t="s">
        <v>7</v>
      </c>
      <c r="O25" s="75" t="s">
        <v>70</v>
      </c>
      <c r="P25" s="79">
        <v>1</v>
      </c>
      <c r="Q25" s="76">
        <v>1562.5</v>
      </c>
      <c r="R25" s="63">
        <f>Q25*M25*P25</f>
        <v>140.625</v>
      </c>
    </row>
    <row r="26" spans="1:18" s="9" customFormat="1" x14ac:dyDescent="0.25">
      <c r="A26" s="57">
        <v>2</v>
      </c>
      <c r="B26" s="11" t="s">
        <v>54</v>
      </c>
      <c r="C26" s="79" t="s">
        <v>36</v>
      </c>
      <c r="D26" s="79" t="s">
        <v>36</v>
      </c>
      <c r="E26" s="79" t="s">
        <v>36</v>
      </c>
      <c r="F26" s="79" t="s">
        <v>36</v>
      </c>
      <c r="G26" s="79" t="s">
        <v>36</v>
      </c>
      <c r="H26" s="79" t="s">
        <v>36</v>
      </c>
      <c r="I26" s="79" t="s">
        <v>36</v>
      </c>
      <c r="J26" s="79" t="s">
        <v>36</v>
      </c>
      <c r="K26" s="79" t="s">
        <v>36</v>
      </c>
      <c r="L26" s="79" t="s">
        <v>36</v>
      </c>
      <c r="M26" s="79" t="s">
        <v>36</v>
      </c>
      <c r="N26" s="79" t="s">
        <v>36</v>
      </c>
      <c r="O26" s="79" t="s">
        <v>36</v>
      </c>
      <c r="P26" s="79" t="s">
        <v>36</v>
      </c>
      <c r="Q26" s="79" t="s">
        <v>36</v>
      </c>
      <c r="R26" s="79" t="s">
        <v>36</v>
      </c>
    </row>
    <row r="27" spans="1:18" s="9" customFormat="1" x14ac:dyDescent="0.25">
      <c r="A27" s="57" t="s">
        <v>31</v>
      </c>
      <c r="B27" s="58" t="s">
        <v>36</v>
      </c>
      <c r="C27" s="79" t="s">
        <v>36</v>
      </c>
      <c r="D27" s="79" t="s">
        <v>36</v>
      </c>
      <c r="E27" s="79" t="s">
        <v>36</v>
      </c>
      <c r="F27" s="79" t="s">
        <v>36</v>
      </c>
      <c r="G27" s="79" t="s">
        <v>36</v>
      </c>
      <c r="H27" s="79" t="s">
        <v>36</v>
      </c>
      <c r="I27" s="79" t="s">
        <v>36</v>
      </c>
      <c r="J27" s="79" t="s">
        <v>36</v>
      </c>
      <c r="K27" s="79" t="s">
        <v>36</v>
      </c>
      <c r="L27" s="79" t="s">
        <v>36</v>
      </c>
      <c r="M27" s="79" t="s">
        <v>36</v>
      </c>
      <c r="N27" s="79" t="s">
        <v>36</v>
      </c>
      <c r="O27" s="79" t="s">
        <v>36</v>
      </c>
      <c r="P27" s="79" t="s">
        <v>36</v>
      </c>
      <c r="Q27" s="79" t="s">
        <v>36</v>
      </c>
      <c r="R27" s="79" t="s">
        <v>36</v>
      </c>
    </row>
    <row r="28" spans="1:18" s="9" customFormat="1" x14ac:dyDescent="0.25">
      <c r="A28" s="57" t="s">
        <v>32</v>
      </c>
      <c r="B28" s="58" t="s">
        <v>36</v>
      </c>
      <c r="C28" s="79" t="s">
        <v>36</v>
      </c>
      <c r="D28" s="79" t="s">
        <v>36</v>
      </c>
      <c r="E28" s="79" t="s">
        <v>36</v>
      </c>
      <c r="F28" s="79" t="s">
        <v>36</v>
      </c>
      <c r="G28" s="79" t="s">
        <v>36</v>
      </c>
      <c r="H28" s="79" t="s">
        <v>36</v>
      </c>
      <c r="I28" s="79" t="s">
        <v>36</v>
      </c>
      <c r="J28" s="79" t="s">
        <v>36</v>
      </c>
      <c r="K28" s="79" t="s">
        <v>36</v>
      </c>
      <c r="L28" s="79" t="s">
        <v>36</v>
      </c>
      <c r="M28" s="79" t="s">
        <v>36</v>
      </c>
      <c r="N28" s="79" t="s">
        <v>36</v>
      </c>
      <c r="O28" s="79" t="s">
        <v>36</v>
      </c>
      <c r="P28" s="79" t="s">
        <v>36</v>
      </c>
      <c r="Q28" s="79" t="s">
        <v>36</v>
      </c>
      <c r="R28" s="79" t="s">
        <v>36</v>
      </c>
    </row>
    <row r="29" spans="1:18" s="13" customFormat="1" x14ac:dyDescent="0.25">
      <c r="A29" s="48">
        <v>3</v>
      </c>
      <c r="B29" s="11" t="s">
        <v>2</v>
      </c>
      <c r="C29" s="79" t="s">
        <v>36</v>
      </c>
      <c r="D29" s="79" t="s">
        <v>36</v>
      </c>
      <c r="E29" s="79" t="s">
        <v>36</v>
      </c>
      <c r="F29" s="79" t="s">
        <v>36</v>
      </c>
      <c r="G29" s="79" t="s">
        <v>36</v>
      </c>
      <c r="H29" s="79" t="s">
        <v>36</v>
      </c>
      <c r="I29" s="79" t="s">
        <v>36</v>
      </c>
      <c r="J29" s="79" t="s">
        <v>36</v>
      </c>
      <c r="K29" s="79" t="s">
        <v>36</v>
      </c>
      <c r="L29" s="79" t="s">
        <v>36</v>
      </c>
      <c r="M29" s="79" t="s">
        <v>36</v>
      </c>
      <c r="N29" s="79" t="s">
        <v>36</v>
      </c>
      <c r="O29" s="79" t="s">
        <v>36</v>
      </c>
      <c r="P29" s="79" t="s">
        <v>36</v>
      </c>
      <c r="Q29" s="79" t="s">
        <v>36</v>
      </c>
      <c r="R29" s="79" t="s">
        <v>36</v>
      </c>
    </row>
    <row r="30" spans="1:18" s="13" customFormat="1" x14ac:dyDescent="0.25">
      <c r="A30" s="48" t="s">
        <v>33</v>
      </c>
      <c r="B30" s="62" t="s">
        <v>63</v>
      </c>
      <c r="C30" s="79" t="s">
        <v>36</v>
      </c>
      <c r="D30" s="79" t="s">
        <v>36</v>
      </c>
      <c r="E30" s="79" t="s">
        <v>36</v>
      </c>
      <c r="F30" s="79" t="s">
        <v>36</v>
      </c>
      <c r="G30" s="79" t="s">
        <v>36</v>
      </c>
      <c r="H30" s="79" t="s">
        <v>36</v>
      </c>
      <c r="I30" s="79" t="s">
        <v>36</v>
      </c>
      <c r="J30" s="79" t="s">
        <v>36</v>
      </c>
      <c r="K30" s="79">
        <v>10</v>
      </c>
      <c r="L30" s="20" t="s">
        <v>69</v>
      </c>
      <c r="M30" s="67">
        <v>1</v>
      </c>
      <c r="N30" s="79" t="s">
        <v>64</v>
      </c>
      <c r="O30" s="12" t="s">
        <v>65</v>
      </c>
      <c r="P30" s="79">
        <v>1</v>
      </c>
      <c r="Q30" s="76">
        <v>795.69</v>
      </c>
      <c r="R30" s="63">
        <f>Q30*M30*P30</f>
        <v>795.69</v>
      </c>
    </row>
    <row r="31" spans="1:18" s="13" customFormat="1" x14ac:dyDescent="0.25">
      <c r="A31" s="48" t="s">
        <v>34</v>
      </c>
      <c r="B31" s="58" t="s">
        <v>36</v>
      </c>
      <c r="C31" s="79" t="s">
        <v>36</v>
      </c>
      <c r="D31" s="79" t="s">
        <v>36</v>
      </c>
      <c r="E31" s="79" t="s">
        <v>36</v>
      </c>
      <c r="F31" s="79" t="s">
        <v>36</v>
      </c>
      <c r="G31" s="79" t="s">
        <v>36</v>
      </c>
      <c r="H31" s="79" t="s">
        <v>36</v>
      </c>
      <c r="I31" s="79" t="s">
        <v>36</v>
      </c>
      <c r="J31" s="79" t="s">
        <v>36</v>
      </c>
      <c r="K31" s="79" t="s">
        <v>36</v>
      </c>
      <c r="L31" s="79" t="s">
        <v>36</v>
      </c>
      <c r="M31" s="79" t="s">
        <v>36</v>
      </c>
      <c r="N31" s="79" t="s">
        <v>36</v>
      </c>
      <c r="O31" s="79" t="s">
        <v>36</v>
      </c>
      <c r="P31" s="79" t="s">
        <v>36</v>
      </c>
      <c r="Q31" s="79" t="s">
        <v>36</v>
      </c>
      <c r="R31" s="79" t="s">
        <v>36</v>
      </c>
    </row>
    <row r="32" spans="1:18" s="13" customFormat="1" x14ac:dyDescent="0.25">
      <c r="A32" s="48" t="s">
        <v>55</v>
      </c>
      <c r="B32" s="58" t="s">
        <v>36</v>
      </c>
      <c r="C32" s="79" t="s">
        <v>36</v>
      </c>
      <c r="D32" s="79" t="s">
        <v>36</v>
      </c>
      <c r="E32" s="79" t="s">
        <v>36</v>
      </c>
      <c r="F32" s="79" t="s">
        <v>36</v>
      </c>
      <c r="G32" s="79" t="s">
        <v>36</v>
      </c>
      <c r="H32" s="79" t="s">
        <v>36</v>
      </c>
      <c r="I32" s="79" t="s">
        <v>36</v>
      </c>
      <c r="J32" s="79" t="s">
        <v>36</v>
      </c>
      <c r="K32" s="79" t="s">
        <v>36</v>
      </c>
      <c r="L32" s="79" t="s">
        <v>36</v>
      </c>
      <c r="M32" s="79" t="s">
        <v>36</v>
      </c>
      <c r="N32" s="79" t="s">
        <v>36</v>
      </c>
      <c r="O32" s="79" t="s">
        <v>36</v>
      </c>
      <c r="P32" s="79" t="s">
        <v>36</v>
      </c>
      <c r="Q32" s="79" t="s">
        <v>36</v>
      </c>
      <c r="R32" s="79" t="s">
        <v>36</v>
      </c>
    </row>
    <row r="33" spans="1:18" s="13" customFormat="1" x14ac:dyDescent="0.25">
      <c r="A33" s="48" t="s">
        <v>55</v>
      </c>
      <c r="B33" s="58" t="s">
        <v>36</v>
      </c>
      <c r="C33" s="79" t="s">
        <v>36</v>
      </c>
      <c r="D33" s="79" t="s">
        <v>36</v>
      </c>
      <c r="E33" s="79" t="s">
        <v>36</v>
      </c>
      <c r="F33" s="79" t="s">
        <v>36</v>
      </c>
      <c r="G33" s="79" t="s">
        <v>36</v>
      </c>
      <c r="H33" s="79" t="s">
        <v>36</v>
      </c>
      <c r="I33" s="79" t="s">
        <v>36</v>
      </c>
      <c r="J33" s="79" t="s">
        <v>36</v>
      </c>
      <c r="K33" s="79" t="s">
        <v>36</v>
      </c>
      <c r="L33" s="79" t="s">
        <v>36</v>
      </c>
      <c r="M33" s="79" t="s">
        <v>36</v>
      </c>
      <c r="N33" s="79" t="s">
        <v>36</v>
      </c>
      <c r="O33" s="79" t="s">
        <v>36</v>
      </c>
      <c r="P33" s="79" t="s">
        <v>36</v>
      </c>
      <c r="Q33" s="79" t="s">
        <v>36</v>
      </c>
      <c r="R33" s="79" t="s">
        <v>36</v>
      </c>
    </row>
    <row r="34" spans="1:18" s="13" customFormat="1" ht="47.25" x14ac:dyDescent="0.25">
      <c r="A34" s="48"/>
      <c r="B34" s="33" t="s">
        <v>56</v>
      </c>
      <c r="C34" s="79" t="s">
        <v>36</v>
      </c>
      <c r="D34" s="79" t="s">
        <v>36</v>
      </c>
      <c r="E34" s="79" t="s">
        <v>36</v>
      </c>
      <c r="F34" s="79" t="s">
        <v>36</v>
      </c>
      <c r="G34" s="79" t="s">
        <v>36</v>
      </c>
      <c r="H34" s="79" t="s">
        <v>36</v>
      </c>
      <c r="I34" s="79" t="s">
        <v>36</v>
      </c>
      <c r="J34" s="79" t="s">
        <v>36</v>
      </c>
      <c r="K34" s="79" t="s">
        <v>36</v>
      </c>
      <c r="L34" s="80" t="s">
        <v>36</v>
      </c>
      <c r="M34" s="80" t="s">
        <v>36</v>
      </c>
      <c r="N34" s="80" t="s">
        <v>36</v>
      </c>
      <c r="O34" s="80" t="s">
        <v>36</v>
      </c>
      <c r="P34" s="79" t="s">
        <v>36</v>
      </c>
      <c r="Q34" s="79" t="s">
        <v>36</v>
      </c>
      <c r="R34" s="64">
        <f>SUM(R22:R33)</f>
        <v>1048.872711</v>
      </c>
    </row>
    <row r="35" spans="1:18" x14ac:dyDescent="0.25">
      <c r="A35" s="49"/>
      <c r="B35" s="18"/>
      <c r="C35" s="16"/>
      <c r="D35" s="61"/>
      <c r="E35" s="61"/>
      <c r="F35" s="61"/>
      <c r="G35" s="60"/>
      <c r="H35" s="74"/>
      <c r="I35" s="60"/>
      <c r="J35" s="19"/>
      <c r="K35" s="17"/>
      <c r="L35" s="17"/>
    </row>
    <row r="36" spans="1:18" s="35" customFormat="1" x14ac:dyDescent="0.25">
      <c r="A36" s="87"/>
      <c r="B36" s="87"/>
      <c r="C36" s="87"/>
      <c r="D36" s="87"/>
      <c r="E36" s="87"/>
      <c r="F36" s="87"/>
      <c r="G36" s="87"/>
      <c r="H36" s="71"/>
      <c r="I36" s="60"/>
      <c r="J36" s="19"/>
    </row>
    <row r="37" spans="1:18" s="35" customFormat="1" x14ac:dyDescent="0.25">
      <c r="A37" s="87"/>
      <c r="B37" s="87"/>
      <c r="C37" s="87"/>
      <c r="D37" s="87"/>
      <c r="E37" s="87"/>
      <c r="F37" s="87"/>
      <c r="G37" s="87"/>
      <c r="H37" s="71"/>
      <c r="I37" s="60"/>
      <c r="J37" s="19"/>
    </row>
    <row r="38" spans="1:18" s="35" customFormat="1" x14ac:dyDescent="0.25">
      <c r="A38" s="87"/>
      <c r="B38" s="87"/>
      <c r="C38" s="87"/>
      <c r="D38" s="87"/>
      <c r="E38" s="87"/>
      <c r="F38" s="87"/>
      <c r="G38" s="87"/>
      <c r="H38" s="71"/>
      <c r="I38" s="56"/>
      <c r="J38" s="19"/>
    </row>
    <row r="39" spans="1:18" s="35" customFormat="1" x14ac:dyDescent="0.25">
      <c r="A39" s="88"/>
      <c r="B39" s="88"/>
      <c r="C39" s="88"/>
      <c r="D39" s="88"/>
      <c r="E39" s="88"/>
      <c r="F39" s="88"/>
      <c r="G39" s="88"/>
      <c r="H39" s="72"/>
      <c r="I39" s="60"/>
      <c r="J39" s="19"/>
    </row>
    <row r="40" spans="1:18" s="35" customFormat="1" x14ac:dyDescent="0.25">
      <c r="A40" s="82"/>
      <c r="B40" s="89"/>
      <c r="C40" s="89"/>
      <c r="D40" s="89"/>
      <c r="E40" s="89"/>
      <c r="F40" s="89"/>
      <c r="G40" s="89"/>
      <c r="H40" s="73"/>
      <c r="I40" s="60"/>
      <c r="J40" s="19"/>
    </row>
    <row r="41" spans="1:18" x14ac:dyDescent="0.25">
      <c r="A41" s="82"/>
      <c r="B41" s="83"/>
      <c r="C41" s="83"/>
      <c r="D41" s="83"/>
      <c r="E41" s="83"/>
      <c r="F41" s="83"/>
      <c r="G41" s="83"/>
      <c r="H41" s="69"/>
    </row>
    <row r="42" spans="1:18" x14ac:dyDescent="0.25">
      <c r="A42" s="84"/>
      <c r="B42" s="84"/>
      <c r="C42" s="84"/>
      <c r="D42" s="84"/>
      <c r="E42" s="84"/>
      <c r="F42" s="84"/>
      <c r="G42" s="84"/>
    </row>
    <row r="43" spans="1:18" x14ac:dyDescent="0.25">
      <c r="B43" s="56"/>
    </row>
    <row r="47" spans="1:18" x14ac:dyDescent="0.25">
      <c r="B47" s="56"/>
    </row>
  </sheetData>
  <mergeCells count="30"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  <mergeCell ref="A16:R16"/>
    <mergeCell ref="A17:A20"/>
    <mergeCell ref="B17:B20"/>
    <mergeCell ref="C17:J17"/>
    <mergeCell ref="K17:R17"/>
    <mergeCell ref="C18:J18"/>
    <mergeCell ref="K18:R18"/>
    <mergeCell ref="C19:F19"/>
    <mergeCell ref="G19:J19"/>
    <mergeCell ref="K19:N19"/>
    <mergeCell ref="A41:G41"/>
    <mergeCell ref="A42:G42"/>
    <mergeCell ref="O19:R19"/>
    <mergeCell ref="A36:G36"/>
    <mergeCell ref="A37:G37"/>
    <mergeCell ref="A38:G38"/>
    <mergeCell ref="A39:G39"/>
    <mergeCell ref="A40:G4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08" t="s">
        <v>24</v>
      </c>
      <c r="B2" s="108"/>
      <c r="C2" s="108"/>
      <c r="D2" s="108"/>
      <c r="E2" s="108"/>
      <c r="F2" s="108"/>
      <c r="G2" s="108"/>
      <c r="J2" s="17"/>
      <c r="K2" s="17"/>
    </row>
    <row r="3" spans="1:17" ht="36" customHeight="1" x14ac:dyDescent="0.25">
      <c r="A3" s="50" t="s">
        <v>0</v>
      </c>
      <c r="B3" s="1" t="s">
        <v>23</v>
      </c>
      <c r="C3" s="109" t="s">
        <v>9</v>
      </c>
      <c r="D3" s="109"/>
      <c r="E3" s="85" t="s">
        <v>10</v>
      </c>
      <c r="F3" s="85"/>
      <c r="G3" s="85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10">
        <v>3</v>
      </c>
      <c r="D4" s="111"/>
      <c r="E4" s="112">
        <v>4</v>
      </c>
      <c r="F4" s="113"/>
      <c r="G4" s="114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25</v>
      </c>
      <c r="C5" s="115" t="str">
        <f>т4!J34</f>
        <v>нд</v>
      </c>
      <c r="D5" s="95"/>
      <c r="E5" s="105">
        <f>т4!R34</f>
        <v>1048.872711</v>
      </c>
      <c r="F5" s="107"/>
      <c r="G5" s="106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66</v>
      </c>
      <c r="C6" s="115" t="e">
        <f>C5*0.2</f>
        <v>#VALUE!</v>
      </c>
      <c r="D6" s="116"/>
      <c r="E6" s="105">
        <f>E5*0.2</f>
        <v>209.77454220000001</v>
      </c>
      <c r="F6" s="107"/>
      <c r="G6" s="106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51</v>
      </c>
      <c r="C7" s="115" t="e">
        <f>C5+C6</f>
        <v>#VALUE!</v>
      </c>
      <c r="D7" s="95"/>
      <c r="E7" s="105">
        <f>E5+E6</f>
        <v>1258.6472532</v>
      </c>
      <c r="F7" s="107"/>
      <c r="G7" s="106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44</v>
      </c>
      <c r="B8" s="45" t="s">
        <v>27</v>
      </c>
      <c r="C8" s="105" t="e">
        <f>C7*1.07*1.053*1.048</f>
        <v>#VALUE!</v>
      </c>
      <c r="D8" s="106"/>
      <c r="E8" s="105">
        <f>E7*1.07*1.053*(1+1.048)/2</f>
        <v>1452.1655773726434</v>
      </c>
      <c r="F8" s="107"/>
      <c r="G8" s="106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45</v>
      </c>
      <c r="B9" s="39" t="s">
        <v>49</v>
      </c>
      <c r="C9" s="93" t="s">
        <v>36</v>
      </c>
      <c r="D9" s="95"/>
      <c r="E9" s="105" t="s">
        <v>36</v>
      </c>
      <c r="F9" s="107"/>
      <c r="G9" s="106"/>
      <c r="H9" s="5"/>
      <c r="I9" s="5"/>
      <c r="J9" s="17"/>
      <c r="K9" s="17" t="s">
        <v>21</v>
      </c>
    </row>
    <row r="10" spans="1:17" ht="53.25" customHeight="1" x14ac:dyDescent="0.25">
      <c r="A10" s="37" t="s">
        <v>46</v>
      </c>
      <c r="B10" s="39" t="s">
        <v>50</v>
      </c>
      <c r="C10" s="115" t="e">
        <f>C7</f>
        <v>#VALUE!</v>
      </c>
      <c r="D10" s="95"/>
      <c r="E10" s="105">
        <f>E7</f>
        <v>1258.6472532</v>
      </c>
      <c r="F10" s="107"/>
      <c r="G10" s="106"/>
      <c r="H10" s="5"/>
      <c r="I10" s="5"/>
      <c r="J10" s="17"/>
      <c r="K10" s="17"/>
    </row>
    <row r="11" spans="1:17" ht="84" customHeight="1" x14ac:dyDescent="0.25">
      <c r="A11" s="37" t="s">
        <v>43</v>
      </c>
      <c r="B11" s="39" t="s">
        <v>26</v>
      </c>
      <c r="C11" s="105">
        <f>SUM(C12:D17)</f>
        <v>0</v>
      </c>
      <c r="D11" s="106"/>
      <c r="E11" s="105">
        <f>SUM(E12:G17)</f>
        <v>139.46</v>
      </c>
      <c r="F11" s="107"/>
      <c r="G11" s="106"/>
      <c r="H11" s="5"/>
      <c r="I11" s="5"/>
      <c r="J11" s="21"/>
      <c r="K11" s="21"/>
    </row>
    <row r="12" spans="1:17" ht="18" x14ac:dyDescent="0.25">
      <c r="A12" s="37" t="s">
        <v>22</v>
      </c>
      <c r="B12" s="40" t="s">
        <v>75</v>
      </c>
      <c r="C12" s="119" t="s">
        <v>67</v>
      </c>
      <c r="D12" s="120"/>
      <c r="E12" s="105" t="s">
        <v>36</v>
      </c>
      <c r="F12" s="107"/>
      <c r="G12" s="106"/>
      <c r="H12" s="5"/>
      <c r="I12" s="5"/>
    </row>
    <row r="13" spans="1:17" ht="18" x14ac:dyDescent="0.25">
      <c r="A13" s="37" t="s">
        <v>22</v>
      </c>
      <c r="B13" s="40" t="s">
        <v>76</v>
      </c>
      <c r="C13" s="119" t="s">
        <v>67</v>
      </c>
      <c r="D13" s="120"/>
      <c r="E13" s="105">
        <v>139.46</v>
      </c>
      <c r="F13" s="107"/>
      <c r="G13" s="106"/>
      <c r="H13" s="5"/>
      <c r="I13" s="5"/>
    </row>
    <row r="14" spans="1:17" ht="18" x14ac:dyDescent="0.25">
      <c r="A14" s="37" t="s">
        <v>22</v>
      </c>
      <c r="B14" s="40" t="s">
        <v>77</v>
      </c>
      <c r="C14" s="119" t="s">
        <v>67</v>
      </c>
      <c r="D14" s="120"/>
      <c r="E14" s="105" t="s">
        <v>36</v>
      </c>
      <c r="F14" s="107"/>
      <c r="G14" s="106"/>
      <c r="H14" s="5"/>
      <c r="I14" s="5"/>
    </row>
    <row r="15" spans="1:17" ht="18" x14ac:dyDescent="0.25">
      <c r="A15" s="37" t="s">
        <v>22</v>
      </c>
      <c r="B15" s="40" t="s">
        <v>78</v>
      </c>
      <c r="C15" s="119" t="s">
        <v>67</v>
      </c>
      <c r="D15" s="120"/>
      <c r="E15" s="105" t="s">
        <v>36</v>
      </c>
      <c r="F15" s="107"/>
      <c r="G15" s="106"/>
      <c r="H15" s="5"/>
      <c r="I15" s="5"/>
    </row>
    <row r="16" spans="1:17" ht="18" x14ac:dyDescent="0.25">
      <c r="A16" s="37" t="s">
        <v>28</v>
      </c>
      <c r="B16" s="40" t="s">
        <v>79</v>
      </c>
      <c r="C16" s="119" t="s">
        <v>67</v>
      </c>
      <c r="D16" s="120"/>
      <c r="E16" s="105" t="s">
        <v>36</v>
      </c>
      <c r="F16" s="107"/>
      <c r="G16" s="106"/>
      <c r="H16" s="5"/>
      <c r="I16" s="5"/>
    </row>
    <row r="17" spans="1:9" ht="18" x14ac:dyDescent="0.25">
      <c r="A17" s="37" t="s">
        <v>57</v>
      </c>
      <c r="B17" s="40" t="s">
        <v>80</v>
      </c>
      <c r="C17" s="119" t="s">
        <v>67</v>
      </c>
      <c r="D17" s="120"/>
      <c r="E17" s="105" t="s">
        <v>36</v>
      </c>
      <c r="F17" s="107"/>
      <c r="G17" s="106"/>
      <c r="H17" s="5"/>
      <c r="I17" s="5"/>
    </row>
    <row r="18" spans="1:9" x14ac:dyDescent="0.25">
      <c r="A18" s="53"/>
      <c r="B18" s="42"/>
      <c r="C18" s="117"/>
      <c r="D18" s="117"/>
      <c r="E18" s="118"/>
      <c r="F18" s="118"/>
      <c r="G18" s="118"/>
    </row>
    <row r="19" spans="1:9" ht="18" x14ac:dyDescent="0.25">
      <c r="A19" s="121" t="s">
        <v>41</v>
      </c>
      <c r="B19" s="121"/>
      <c r="C19" s="121"/>
      <c r="D19" s="121"/>
      <c r="E19" s="121"/>
      <c r="F19" s="121"/>
      <c r="G19" s="121"/>
    </row>
    <row r="20" spans="1:9" ht="36" customHeight="1" x14ac:dyDescent="0.25">
      <c r="A20" s="122" t="s">
        <v>38</v>
      </c>
      <c r="B20" s="122"/>
      <c r="C20" s="122"/>
      <c r="D20" s="122"/>
      <c r="E20" s="122"/>
      <c r="F20" s="122"/>
      <c r="G20" s="122"/>
    </row>
    <row r="21" spans="1:9" ht="31.5" customHeight="1" x14ac:dyDescent="0.25">
      <c r="A21" s="122" t="s">
        <v>39</v>
      </c>
      <c r="B21" s="122"/>
      <c r="C21" s="122"/>
      <c r="D21" s="122"/>
      <c r="E21" s="122"/>
      <c r="F21" s="122"/>
      <c r="G21" s="122"/>
      <c r="H21" s="41" t="s">
        <v>21</v>
      </c>
    </row>
    <row r="22" spans="1:9" s="35" customFormat="1" ht="69.75" customHeight="1" x14ac:dyDescent="0.25">
      <c r="A22" s="122" t="s">
        <v>40</v>
      </c>
      <c r="B22" s="122"/>
      <c r="C22" s="122"/>
      <c r="D22" s="122"/>
      <c r="E22" s="122"/>
      <c r="F22" s="122"/>
      <c r="G22" s="122"/>
      <c r="H22" s="44"/>
      <c r="I22" s="19"/>
    </row>
    <row r="23" spans="1:9" s="35" customFormat="1" ht="18.75" customHeight="1" x14ac:dyDescent="0.25">
      <c r="A23" s="87"/>
      <c r="B23" s="87"/>
      <c r="C23" s="87"/>
      <c r="D23" s="87"/>
      <c r="E23" s="87"/>
      <c r="F23" s="87"/>
      <c r="G23" s="87"/>
      <c r="H23" s="44"/>
      <c r="I23" s="19"/>
    </row>
    <row r="24" spans="1:9" s="35" customFormat="1" ht="41.25" customHeight="1" x14ac:dyDescent="0.25">
      <c r="A24" s="87"/>
      <c r="B24" s="87"/>
      <c r="C24" s="87"/>
      <c r="D24" s="87"/>
      <c r="E24" s="87"/>
      <c r="F24" s="87"/>
      <c r="G24" s="87"/>
      <c r="H24" s="44"/>
      <c r="I24" s="19"/>
    </row>
    <row r="25" spans="1:9" s="35" customFormat="1" ht="38.25" customHeight="1" x14ac:dyDescent="0.25">
      <c r="A25" s="87"/>
      <c r="B25" s="87"/>
      <c r="C25" s="87"/>
      <c r="D25" s="87"/>
      <c r="E25" s="87"/>
      <c r="F25" s="87"/>
      <c r="G25" s="87"/>
      <c r="H25"/>
      <c r="I25" s="19"/>
    </row>
    <row r="26" spans="1:9" s="35" customFormat="1" ht="18.75" customHeight="1" x14ac:dyDescent="0.25">
      <c r="A26" s="88"/>
      <c r="B26" s="88"/>
      <c r="C26" s="88"/>
      <c r="D26" s="88"/>
      <c r="E26" s="88"/>
      <c r="F26" s="88"/>
      <c r="G26" s="88"/>
      <c r="H26" s="44"/>
      <c r="I26" s="19"/>
    </row>
    <row r="27" spans="1:9" s="35" customFormat="1" ht="217.5" customHeight="1" x14ac:dyDescent="0.25">
      <c r="A27" s="82"/>
      <c r="B27" s="89"/>
      <c r="C27" s="89"/>
      <c r="D27" s="89"/>
      <c r="E27" s="89"/>
      <c r="F27" s="89"/>
      <c r="G27" s="89"/>
      <c r="H27" s="44"/>
      <c r="I27" s="19"/>
    </row>
    <row r="28" spans="1:9" ht="53.25" customHeight="1" x14ac:dyDescent="0.25">
      <c r="A28" s="82"/>
      <c r="B28" s="83"/>
      <c r="C28" s="83"/>
      <c r="D28" s="83"/>
      <c r="E28" s="83"/>
      <c r="F28" s="83"/>
      <c r="G28" s="83"/>
    </row>
    <row r="29" spans="1:9" x14ac:dyDescent="0.25">
      <c r="A29" s="84"/>
      <c r="B29" s="84"/>
      <c r="C29" s="84"/>
      <c r="D29" s="84"/>
      <c r="E29" s="84"/>
      <c r="F29" s="84"/>
      <c r="G29" s="84"/>
    </row>
    <row r="30" spans="1:9" x14ac:dyDescent="0.25">
      <c r="B30"/>
    </row>
    <row r="34" spans="2:2" x14ac:dyDescent="0.25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т4</vt:lpstr>
      <vt:lpstr>т6</vt:lpstr>
      <vt:lpstr>т6!Заголовки_для_печати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2021-07-09T10:34:02Z</cp:lastPrinted>
  <dcterms:created xsi:type="dcterms:W3CDTF">2009-07-27T10:10:26Z</dcterms:created>
  <dcterms:modified xsi:type="dcterms:W3CDTF">2024-08-26T12:43:27Z</dcterms:modified>
</cp:coreProperties>
</file>