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7" i="101"/>
  <c r="R34" i="101"/>
  <c r="R31" i="101"/>
  <c r="R28" i="101"/>
  <c r="R24" i="101"/>
  <c r="E11" i="100" l="1"/>
  <c r="E5" i="100" l="1"/>
  <c r="E6" i="100" s="1"/>
  <c r="E7" i="100" s="1"/>
  <c r="C11" i="100"/>
  <c r="C5" i="100"/>
  <c r="C6" i="100" l="1"/>
  <c r="C7" i="100" s="1"/>
  <c r="C8" i="100" s="1"/>
  <c r="E10" i="100"/>
  <c r="C10" i="100" l="1"/>
</calcChain>
</file>

<file path=xl/sharedStrings.xml><?xml version="1.0" encoding="utf-8"?>
<sst xmlns="http://schemas.openxmlformats.org/spreadsheetml/2006/main" count="333" uniqueCount="87">
  <si>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</si>
  <si>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</si>
  <si>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</si>
  <si>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</si>
  <si>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</si>
  <si>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</si>
  <si>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</si>
  <si>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</si>
  <si>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</si>
  <si>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</si>
  <si>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</si>
  <si>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</si>
  <si>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</si>
  <si>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</si>
  <si>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</si>
  <si>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</si>
  <si>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</si>
  <si>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</si>
  <si>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</si>
  <si>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</si>
  <si>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</si>
  <si>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</si>
  <si>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</si>
  <si>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</si>
  <si>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</si>
  <si>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</si>
  <si>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</si>
  <si>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</si>
  <si>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</si>
  <si>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</si>
  <si>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</si>
  <si>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</si>
  <si>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</si>
  <si>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</si>
  <si>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</si>
  <si>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</si>
  <si>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</si>
  <si>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</si>
  <si>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</si>
  <si>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</si>
  <si>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</si>
  <si>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</si>
  <si>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</si>
  <si>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</si>
  <si>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</si>
  <si>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</si>
  <si>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</si>
  <si>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</si>
  <si>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</si>
  <si>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</si>
  <si>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</si>
  <si>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</si>
  <si>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</si>
  <si>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</si>
  <si>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</si>
  <si>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</si>
  <si>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</si>
  <si>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</si>
  <si>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</si>
  <si>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</si>
  <si>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</si>
  <si>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</si>
  <si>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</si>
  <si>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</si>
  <si>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</si>
  <si>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</si>
  <si>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</si>
  <si>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</si>
  <si>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</si>
  <si>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</si>
  <si>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</si>
  <si>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</si>
  <si>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</si>
  <si>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</si>
  <si>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</si>
  <si>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</si>
  <si>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</si>
  <si>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</si>
  <si>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</si>
  <si>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</si>
  <si>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</si>
  <si>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К1-08-2
Ц1-95-10</t>
  </si>
  <si>
    <t>АСБл 3х240, алюм.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</si>
  <si>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2КРН-10кВ до ЗТП-2х630 п.Воскресенское. Протяженность линии 0,310 км</t>
    </r>
  </si>
  <si>
    <t>Идентификатор инвестиционного проекта: O_C.18.3.2025</t>
  </si>
  <si>
    <t>ГНБ</t>
  </si>
  <si>
    <t>Н1-02-2
Ц1-95-5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</si>
</sst>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7" zoomScale="70" zoomScaleNormal="70" zoomScaleSheetLayoutView="70" workbookViewId="0">
      <selection activeCell="R37" sqref="R37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96" t="s">
        <v>19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98" t="s">
        <v>71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99" t="s">
        <v>17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100" t="s">
        <v>72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103" t="s">
        <v>83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103" t="s">
        <v>84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104" t="s">
        <v>73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102" t="s">
        <v>18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101" t="s">
        <v>55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101" t="s">
        <v>56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102" t="s">
        <v>24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90" t="s">
        <v>10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</row>
    <row r="18" spans="1:18" ht="15.75" customHeight="1" x14ac:dyDescent="0.25">
      <c r="A18" s="91" t="s">
        <v>0</v>
      </c>
      <c r="B18" s="85" t="s">
        <v>2</v>
      </c>
      <c r="C18" s="92" t="s">
        <v>12</v>
      </c>
      <c r="D18" s="92"/>
      <c r="E18" s="92"/>
      <c r="F18" s="92"/>
      <c r="G18" s="92"/>
      <c r="H18" s="92"/>
      <c r="I18" s="92"/>
      <c r="J18" s="92"/>
      <c r="K18" s="92" t="s">
        <v>13</v>
      </c>
      <c r="L18" s="92"/>
      <c r="M18" s="92"/>
      <c r="N18" s="92"/>
      <c r="O18" s="92"/>
      <c r="P18" s="92"/>
      <c r="Q18" s="92"/>
      <c r="R18" s="92"/>
    </row>
    <row r="19" spans="1:18" ht="33" customHeight="1" x14ac:dyDescent="0.25">
      <c r="A19" s="91"/>
      <c r="B19" s="85"/>
      <c r="C19" s="93" t="s">
        <v>74</v>
      </c>
      <c r="D19" s="94"/>
      <c r="E19" s="94"/>
      <c r="F19" s="94"/>
      <c r="G19" s="94"/>
      <c r="H19" s="94"/>
      <c r="I19" s="94"/>
      <c r="J19" s="95"/>
      <c r="K19" s="93" t="s">
        <v>74</v>
      </c>
      <c r="L19" s="94"/>
      <c r="M19" s="94"/>
      <c r="N19" s="94"/>
      <c r="O19" s="94"/>
      <c r="P19" s="94"/>
      <c r="Q19" s="94"/>
      <c r="R19" s="95"/>
    </row>
    <row r="20" spans="1:18" ht="33.75" customHeight="1" x14ac:dyDescent="0.25">
      <c r="A20" s="91"/>
      <c r="B20" s="85"/>
      <c r="C20" s="85" t="s">
        <v>6</v>
      </c>
      <c r="D20" s="85"/>
      <c r="E20" s="85"/>
      <c r="F20" s="85"/>
      <c r="G20" s="85" t="s">
        <v>42</v>
      </c>
      <c r="H20" s="85"/>
      <c r="I20" s="86"/>
      <c r="J20" s="86"/>
      <c r="K20" s="85" t="s">
        <v>6</v>
      </c>
      <c r="L20" s="85"/>
      <c r="M20" s="85"/>
      <c r="N20" s="85"/>
      <c r="O20" s="85" t="s">
        <v>42</v>
      </c>
      <c r="P20" s="85"/>
      <c r="Q20" s="86"/>
      <c r="R20" s="86"/>
    </row>
    <row r="21" spans="1:18" s="8" customFormat="1" ht="63" x14ac:dyDescent="0.25">
      <c r="A21" s="91"/>
      <c r="B21" s="85"/>
      <c r="C21" s="60" t="s">
        <v>11</v>
      </c>
      <c r="D21" s="60" t="s">
        <v>4</v>
      </c>
      <c r="E21" s="60" t="s">
        <v>39</v>
      </c>
      <c r="F21" s="60" t="s">
        <v>5</v>
      </c>
      <c r="G21" s="60" t="s">
        <v>7</v>
      </c>
      <c r="H21" s="72" t="s">
        <v>63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39</v>
      </c>
      <c r="N21" s="60" t="s">
        <v>5</v>
      </c>
      <c r="O21" s="60" t="s">
        <v>7</v>
      </c>
      <c r="P21" s="69" t="s">
        <v>63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48</v>
      </c>
      <c r="C23" s="79" t="s">
        <v>41</v>
      </c>
      <c r="D23" s="79" t="s">
        <v>41</v>
      </c>
      <c r="E23" s="79" t="s">
        <v>41</v>
      </c>
      <c r="F23" s="79" t="s">
        <v>41</v>
      </c>
      <c r="G23" s="79" t="s">
        <v>41</v>
      </c>
      <c r="H23" s="79" t="s">
        <v>41</v>
      </c>
      <c r="I23" s="79" t="s">
        <v>41</v>
      </c>
      <c r="J23" s="79" t="s">
        <v>41</v>
      </c>
      <c r="K23" s="80" t="s">
        <v>41</v>
      </c>
      <c r="L23" s="80" t="s">
        <v>41</v>
      </c>
      <c r="M23" s="80" t="s">
        <v>41</v>
      </c>
      <c r="N23" s="80" t="s">
        <v>41</v>
      </c>
      <c r="O23" s="80" t="s">
        <v>41</v>
      </c>
      <c r="P23" s="80" t="s">
        <v>41</v>
      </c>
      <c r="Q23" s="80" t="s">
        <v>41</v>
      </c>
      <c r="R23" s="80" t="s">
        <v>41</v>
      </c>
    </row>
    <row r="24" spans="1:18" s="9" customFormat="1" ht="25.5" x14ac:dyDescent="0.25">
      <c r="A24" s="50" t="s">
        <v>33</v>
      </c>
      <c r="B24" s="11" t="s">
        <v>64</v>
      </c>
      <c r="C24" s="80" t="s">
        <v>41</v>
      </c>
      <c r="D24" s="80" t="s">
        <v>41</v>
      </c>
      <c r="E24" s="80" t="s">
        <v>41</v>
      </c>
      <c r="F24" s="80" t="s">
        <v>41</v>
      </c>
      <c r="G24" s="80" t="s">
        <v>41</v>
      </c>
      <c r="H24" s="80" t="s">
        <v>41</v>
      </c>
      <c r="I24" s="80" t="s">
        <v>41</v>
      </c>
      <c r="J24" s="80" t="s">
        <v>41</v>
      </c>
      <c r="K24" s="80">
        <v>10</v>
      </c>
      <c r="L24" s="20" t="s">
        <v>82</v>
      </c>
      <c r="M24" s="66">
        <v>0.31</v>
      </c>
      <c r="N24" s="81" t="s">
        <v>9</v>
      </c>
      <c r="O24" s="77" t="s">
        <v>81</v>
      </c>
      <c r="P24" s="80">
        <v>1.25</v>
      </c>
      <c r="Q24" s="78">
        <v>4928</v>
      </c>
      <c r="R24" s="67">
        <f>M24*P24*Q24</f>
        <v>1909.6000000000001</v>
      </c>
    </row>
    <row r="25" spans="1:18" s="58" customFormat="1" x14ac:dyDescent="0.25">
      <c r="A25" s="50" t="s">
        <v>34</v>
      </c>
      <c r="B25" s="64" t="s">
        <v>41</v>
      </c>
      <c r="C25" s="80" t="s">
        <v>41</v>
      </c>
      <c r="D25" s="80" t="s">
        <v>41</v>
      </c>
      <c r="E25" s="80" t="s">
        <v>41</v>
      </c>
      <c r="F25" s="80" t="s">
        <v>41</v>
      </c>
      <c r="G25" s="80" t="s">
        <v>41</v>
      </c>
      <c r="H25" s="80" t="s">
        <v>41</v>
      </c>
      <c r="I25" s="80" t="s">
        <v>41</v>
      </c>
      <c r="J25" s="80" t="s">
        <v>41</v>
      </c>
      <c r="K25" s="80" t="s">
        <v>41</v>
      </c>
      <c r="L25" s="80" t="s">
        <v>41</v>
      </c>
      <c r="M25" s="80" t="s">
        <v>41</v>
      </c>
      <c r="N25" s="80" t="s">
        <v>41</v>
      </c>
      <c r="O25" s="80" t="s">
        <v>41</v>
      </c>
      <c r="P25" s="80" t="s">
        <v>41</v>
      </c>
      <c r="Q25" s="80" t="s">
        <v>41</v>
      </c>
      <c r="R25" s="80" t="s">
        <v>41</v>
      </c>
    </row>
    <row r="26" spans="1:18" s="9" customFormat="1" x14ac:dyDescent="0.25">
      <c r="A26" s="50" t="s">
        <v>49</v>
      </c>
      <c r="B26" s="64" t="s">
        <v>41</v>
      </c>
      <c r="C26" s="80" t="s">
        <v>41</v>
      </c>
      <c r="D26" s="80" t="s">
        <v>41</v>
      </c>
      <c r="E26" s="80" t="s">
        <v>41</v>
      </c>
      <c r="F26" s="80" t="s">
        <v>41</v>
      </c>
      <c r="G26" s="80" t="s">
        <v>41</v>
      </c>
      <c r="H26" s="80" t="s">
        <v>41</v>
      </c>
      <c r="I26" s="80" t="s">
        <v>41</v>
      </c>
      <c r="J26" s="80" t="s">
        <v>41</v>
      </c>
      <c r="K26" s="80" t="s">
        <v>41</v>
      </c>
      <c r="L26" s="80" t="s">
        <v>41</v>
      </c>
      <c r="M26" s="80" t="s">
        <v>41</v>
      </c>
      <c r="N26" s="80" t="s">
        <v>41</v>
      </c>
      <c r="O26" s="80" t="s">
        <v>41</v>
      </c>
      <c r="P26" s="80" t="s">
        <v>41</v>
      </c>
      <c r="Q26" s="80" t="s">
        <v>41</v>
      </c>
      <c r="R26" s="80" t="s">
        <v>41</v>
      </c>
    </row>
    <row r="27" spans="1:18" s="9" customFormat="1" x14ac:dyDescent="0.25">
      <c r="A27" s="50">
        <v>2</v>
      </c>
      <c r="B27" s="21" t="s">
        <v>43</v>
      </c>
      <c r="C27" s="80" t="s">
        <v>41</v>
      </c>
      <c r="D27" s="80" t="s">
        <v>41</v>
      </c>
      <c r="E27" s="80" t="s">
        <v>41</v>
      </c>
      <c r="F27" s="80" t="s">
        <v>41</v>
      </c>
      <c r="G27" s="80" t="s">
        <v>41</v>
      </c>
      <c r="H27" s="80" t="s">
        <v>41</v>
      </c>
      <c r="I27" s="80" t="s">
        <v>41</v>
      </c>
      <c r="J27" s="80" t="s">
        <v>41</v>
      </c>
      <c r="K27" s="80" t="s">
        <v>41</v>
      </c>
      <c r="L27" s="80" t="s">
        <v>41</v>
      </c>
      <c r="M27" s="80" t="s">
        <v>41</v>
      </c>
      <c r="N27" s="80" t="s">
        <v>41</v>
      </c>
      <c r="O27" s="80" t="s">
        <v>41</v>
      </c>
      <c r="P27" s="80" t="s">
        <v>41</v>
      </c>
      <c r="Q27" s="80" t="s">
        <v>41</v>
      </c>
      <c r="R27" s="80" t="s">
        <v>41</v>
      </c>
    </row>
    <row r="28" spans="1:18" s="9" customFormat="1" ht="31.5" x14ac:dyDescent="0.25">
      <c r="A28" s="50" t="s">
        <v>35</v>
      </c>
      <c r="B28" s="11" t="s">
        <v>65</v>
      </c>
      <c r="C28" s="80" t="s">
        <v>41</v>
      </c>
      <c r="D28" s="80" t="s">
        <v>41</v>
      </c>
      <c r="E28" s="80" t="s">
        <v>41</v>
      </c>
      <c r="F28" s="80" t="s">
        <v>41</v>
      </c>
      <c r="G28" s="80" t="s">
        <v>41</v>
      </c>
      <c r="H28" s="80" t="s">
        <v>41</v>
      </c>
      <c r="I28" s="80" t="s">
        <v>41</v>
      </c>
      <c r="J28" s="80" t="s">
        <v>41</v>
      </c>
      <c r="K28" s="80">
        <v>10</v>
      </c>
      <c r="L28" s="20" t="s">
        <v>61</v>
      </c>
      <c r="M28" s="66">
        <v>0.31</v>
      </c>
      <c r="N28" s="81" t="s">
        <v>9</v>
      </c>
      <c r="O28" s="12" t="s">
        <v>66</v>
      </c>
      <c r="P28" s="80">
        <v>1</v>
      </c>
      <c r="Q28" s="78">
        <v>5258.19</v>
      </c>
      <c r="R28" s="67">
        <f>M28*P28*Q28</f>
        <v>1630.0388999999998</v>
      </c>
    </row>
    <row r="29" spans="1:18" s="9" customFormat="1" x14ac:dyDescent="0.25">
      <c r="A29" s="50" t="s">
        <v>36</v>
      </c>
      <c r="B29" s="64" t="s">
        <v>41</v>
      </c>
      <c r="C29" s="80" t="s">
        <v>41</v>
      </c>
      <c r="D29" s="80" t="s">
        <v>41</v>
      </c>
      <c r="E29" s="80" t="s">
        <v>41</v>
      </c>
      <c r="F29" s="80" t="s">
        <v>41</v>
      </c>
      <c r="G29" s="80" t="s">
        <v>41</v>
      </c>
      <c r="H29" s="80" t="s">
        <v>41</v>
      </c>
      <c r="I29" s="80" t="s">
        <v>41</v>
      </c>
      <c r="J29" s="80" t="s">
        <v>41</v>
      </c>
      <c r="K29" s="80" t="s">
        <v>41</v>
      </c>
      <c r="L29" s="80" t="s">
        <v>41</v>
      </c>
      <c r="M29" s="80" t="s">
        <v>41</v>
      </c>
      <c r="N29" s="80" t="s">
        <v>41</v>
      </c>
      <c r="O29" s="80" t="s">
        <v>41</v>
      </c>
      <c r="P29" s="80" t="s">
        <v>41</v>
      </c>
      <c r="Q29" s="80" t="s">
        <v>41</v>
      </c>
      <c r="R29" s="80" t="s">
        <v>41</v>
      </c>
    </row>
    <row r="30" spans="1:18" s="9" customFormat="1" ht="27" customHeight="1" x14ac:dyDescent="0.25">
      <c r="A30" s="50">
        <v>3</v>
      </c>
      <c r="B30" s="22" t="s">
        <v>8</v>
      </c>
      <c r="C30" s="80" t="s">
        <v>41</v>
      </c>
      <c r="D30" s="80" t="s">
        <v>41</v>
      </c>
      <c r="E30" s="80" t="s">
        <v>41</v>
      </c>
      <c r="F30" s="80" t="s">
        <v>41</v>
      </c>
      <c r="G30" s="80" t="s">
        <v>41</v>
      </c>
      <c r="H30" s="80" t="s">
        <v>41</v>
      </c>
      <c r="I30" s="80" t="s">
        <v>41</v>
      </c>
      <c r="J30" s="80" t="s">
        <v>41</v>
      </c>
      <c r="K30" s="80" t="s">
        <v>41</v>
      </c>
      <c r="L30" s="80" t="s">
        <v>41</v>
      </c>
      <c r="M30" s="80" t="s">
        <v>41</v>
      </c>
      <c r="N30" s="80" t="s">
        <v>41</v>
      </c>
      <c r="O30" s="80" t="s">
        <v>41</v>
      </c>
      <c r="P30" s="80" t="s">
        <v>41</v>
      </c>
      <c r="Q30" s="80" t="s">
        <v>41</v>
      </c>
      <c r="R30" s="80" t="s">
        <v>41</v>
      </c>
    </row>
    <row r="31" spans="1:18" s="9" customFormat="1" ht="25.5" x14ac:dyDescent="0.25">
      <c r="A31" s="50" t="s">
        <v>37</v>
      </c>
      <c r="B31" s="11" t="s">
        <v>67</v>
      </c>
      <c r="C31" s="80" t="s">
        <v>41</v>
      </c>
      <c r="D31" s="80" t="s">
        <v>41</v>
      </c>
      <c r="E31" s="80" t="s">
        <v>41</v>
      </c>
      <c r="F31" s="80" t="s">
        <v>41</v>
      </c>
      <c r="G31" s="80" t="s">
        <v>41</v>
      </c>
      <c r="H31" s="80" t="s">
        <v>41</v>
      </c>
      <c r="I31" s="80" t="s">
        <v>41</v>
      </c>
      <c r="J31" s="80" t="s">
        <v>41</v>
      </c>
      <c r="K31" s="80" t="s">
        <v>41</v>
      </c>
      <c r="L31" s="80" t="s">
        <v>85</v>
      </c>
      <c r="M31" s="66">
        <v>0.06</v>
      </c>
      <c r="N31" s="80" t="s">
        <v>9</v>
      </c>
      <c r="O31" s="77" t="s">
        <v>86</v>
      </c>
      <c r="P31" s="80">
        <v>1.25</v>
      </c>
      <c r="Q31" s="78">
        <v>56445.5</v>
      </c>
      <c r="R31" s="67">
        <f>M31*P31*Q31</f>
        <v>4233.4124999999995</v>
      </c>
    </row>
    <row r="32" spans="1:18" s="9" customFormat="1" x14ac:dyDescent="0.25">
      <c r="A32" s="50" t="s">
        <v>38</v>
      </c>
      <c r="B32" s="64" t="s">
        <v>41</v>
      </c>
      <c r="C32" s="80" t="s">
        <v>41</v>
      </c>
      <c r="D32" s="80" t="s">
        <v>41</v>
      </c>
      <c r="E32" s="80" t="s">
        <v>41</v>
      </c>
      <c r="F32" s="80" t="s">
        <v>41</v>
      </c>
      <c r="G32" s="80" t="s">
        <v>41</v>
      </c>
      <c r="H32" s="80" t="s">
        <v>41</v>
      </c>
      <c r="I32" s="80" t="s">
        <v>41</v>
      </c>
      <c r="J32" s="80" t="s">
        <v>41</v>
      </c>
      <c r="K32" s="80" t="s">
        <v>41</v>
      </c>
      <c r="L32" s="80" t="s">
        <v>41</v>
      </c>
      <c r="M32" s="80" t="s">
        <v>41</v>
      </c>
      <c r="N32" s="80" t="s">
        <v>41</v>
      </c>
      <c r="O32" s="80" t="s">
        <v>41</v>
      </c>
      <c r="P32" s="80" t="s">
        <v>41</v>
      </c>
      <c r="Q32" s="80" t="s">
        <v>41</v>
      </c>
      <c r="R32" s="80" t="s">
        <v>41</v>
      </c>
    </row>
    <row r="33" spans="1:18" s="9" customFormat="1" x14ac:dyDescent="0.25">
      <c r="A33" s="50">
        <v>4</v>
      </c>
      <c r="B33" s="11" t="s">
        <v>3</v>
      </c>
      <c r="C33" s="80" t="s">
        <v>41</v>
      </c>
      <c r="D33" s="80" t="s">
        <v>41</v>
      </c>
      <c r="E33" s="80" t="s">
        <v>41</v>
      </c>
      <c r="F33" s="80" t="s">
        <v>41</v>
      </c>
      <c r="G33" s="80" t="s">
        <v>41</v>
      </c>
      <c r="H33" s="80" t="s">
        <v>41</v>
      </c>
      <c r="I33" s="80" t="s">
        <v>41</v>
      </c>
      <c r="J33" s="80" t="s">
        <v>41</v>
      </c>
      <c r="K33" s="80" t="s">
        <v>41</v>
      </c>
      <c r="L33" s="80" t="s">
        <v>41</v>
      </c>
      <c r="M33" s="80" t="s">
        <v>41</v>
      </c>
      <c r="N33" s="80" t="s">
        <v>41</v>
      </c>
      <c r="O33" s="80" t="s">
        <v>41</v>
      </c>
      <c r="P33" s="80" t="s">
        <v>41</v>
      </c>
      <c r="Q33" s="80" t="s">
        <v>41</v>
      </c>
      <c r="R33" s="80" t="s">
        <v>41</v>
      </c>
    </row>
    <row r="34" spans="1:18" s="9" customFormat="1" x14ac:dyDescent="0.25">
      <c r="A34" s="50" t="s">
        <v>40</v>
      </c>
      <c r="B34" s="11" t="s">
        <v>68</v>
      </c>
      <c r="C34" s="80" t="s">
        <v>41</v>
      </c>
      <c r="D34" s="80" t="s">
        <v>41</v>
      </c>
      <c r="E34" s="80" t="s">
        <v>41</v>
      </c>
      <c r="F34" s="80" t="s">
        <v>41</v>
      </c>
      <c r="G34" s="80" t="s">
        <v>41</v>
      </c>
      <c r="H34" s="80" t="s">
        <v>41</v>
      </c>
      <c r="I34" s="80" t="s">
        <v>41</v>
      </c>
      <c r="J34" s="80" t="s">
        <v>41</v>
      </c>
      <c r="K34" s="80">
        <v>10</v>
      </c>
      <c r="L34" s="80" t="s">
        <v>41</v>
      </c>
      <c r="M34" s="66">
        <v>0.31</v>
      </c>
      <c r="N34" s="81" t="s">
        <v>9</v>
      </c>
      <c r="O34" s="12" t="s">
        <v>57</v>
      </c>
      <c r="P34" s="80">
        <v>1</v>
      </c>
      <c r="Q34" s="78">
        <v>866.6</v>
      </c>
      <c r="R34" s="67">
        <f>Q34</f>
        <v>866.6</v>
      </c>
    </row>
    <row r="35" spans="1:18" s="9" customFormat="1" x14ac:dyDescent="0.25">
      <c r="A35" s="50" t="s">
        <v>50</v>
      </c>
      <c r="B35" s="64" t="s">
        <v>41</v>
      </c>
      <c r="C35" s="80" t="s">
        <v>41</v>
      </c>
      <c r="D35" s="80" t="s">
        <v>41</v>
      </c>
      <c r="E35" s="80" t="s">
        <v>41</v>
      </c>
      <c r="F35" s="80" t="s">
        <v>41</v>
      </c>
      <c r="G35" s="80" t="s">
        <v>41</v>
      </c>
      <c r="H35" s="80" t="s">
        <v>41</v>
      </c>
      <c r="I35" s="80" t="s">
        <v>41</v>
      </c>
      <c r="J35" s="80" t="s">
        <v>41</v>
      </c>
      <c r="K35" s="80" t="s">
        <v>41</v>
      </c>
      <c r="L35" s="80" t="s">
        <v>41</v>
      </c>
      <c r="M35" s="80" t="s">
        <v>41</v>
      </c>
      <c r="N35" s="80" t="s">
        <v>41</v>
      </c>
      <c r="O35" s="80" t="s">
        <v>41</v>
      </c>
      <c r="P35" s="80" t="s">
        <v>41</v>
      </c>
      <c r="Q35" s="80" t="s">
        <v>41</v>
      </c>
      <c r="R35" s="80" t="s">
        <v>41</v>
      </c>
    </row>
    <row r="36" spans="1:18" s="9" customFormat="1" ht="15" customHeight="1" x14ac:dyDescent="0.25">
      <c r="A36" s="50" t="s">
        <v>1</v>
      </c>
      <c r="B36" s="64" t="s">
        <v>41</v>
      </c>
      <c r="C36" s="80" t="s">
        <v>41</v>
      </c>
      <c r="D36" s="80" t="s">
        <v>41</v>
      </c>
      <c r="E36" s="80" t="s">
        <v>41</v>
      </c>
      <c r="F36" s="80" t="s">
        <v>41</v>
      </c>
      <c r="G36" s="80" t="s">
        <v>41</v>
      </c>
      <c r="H36" s="80" t="s">
        <v>41</v>
      </c>
      <c r="I36" s="80" t="s">
        <v>41</v>
      </c>
      <c r="J36" s="80" t="s">
        <v>41</v>
      </c>
      <c r="K36" s="80" t="s">
        <v>41</v>
      </c>
      <c r="L36" s="80" t="s">
        <v>41</v>
      </c>
      <c r="M36" s="80" t="s">
        <v>41</v>
      </c>
      <c r="N36" s="80" t="s">
        <v>41</v>
      </c>
      <c r="O36" s="80" t="s">
        <v>41</v>
      </c>
      <c r="P36" s="80" t="s">
        <v>41</v>
      </c>
      <c r="Q36" s="80" t="s">
        <v>41</v>
      </c>
      <c r="R36" s="80" t="s">
        <v>41</v>
      </c>
    </row>
    <row r="37" spans="1:18" ht="50.25" customHeight="1" x14ac:dyDescent="0.25">
      <c r="A37" s="50"/>
      <c r="B37" s="35" t="s">
        <v>23</v>
      </c>
      <c r="C37" s="80" t="s">
        <v>41</v>
      </c>
      <c r="D37" s="80" t="s">
        <v>41</v>
      </c>
      <c r="E37" s="80" t="s">
        <v>41</v>
      </c>
      <c r="F37" s="80" t="s">
        <v>41</v>
      </c>
      <c r="G37" s="80" t="s">
        <v>41</v>
      </c>
      <c r="H37" s="80" t="s">
        <v>41</v>
      </c>
      <c r="I37" s="80" t="s">
        <v>41</v>
      </c>
      <c r="J37" s="80" t="s">
        <v>41</v>
      </c>
      <c r="K37" s="80" t="s">
        <v>41</v>
      </c>
      <c r="L37" s="80" t="s">
        <v>41</v>
      </c>
      <c r="M37" s="80" t="s">
        <v>41</v>
      </c>
      <c r="N37" s="80" t="s">
        <v>41</v>
      </c>
      <c r="O37" s="80" t="s">
        <v>41</v>
      </c>
      <c r="P37" s="80" t="s">
        <v>41</v>
      </c>
      <c r="Q37" s="80" t="s">
        <v>41</v>
      </c>
      <c r="R37" s="68">
        <f>SUM(R23:R36)</f>
        <v>8639.6513999999988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87"/>
      <c r="B39" s="87"/>
      <c r="C39" s="87"/>
      <c r="D39" s="87"/>
      <c r="E39" s="87"/>
      <c r="F39" s="87"/>
      <c r="G39" s="87"/>
      <c r="H39" s="73"/>
      <c r="I39" s="61"/>
      <c r="J39" s="19"/>
    </row>
    <row r="40" spans="1:18" s="37" customFormat="1" ht="41.25" customHeight="1" x14ac:dyDescent="0.25">
      <c r="A40" s="87"/>
      <c r="B40" s="87"/>
      <c r="C40" s="87"/>
      <c r="D40" s="87"/>
      <c r="E40" s="87"/>
      <c r="F40" s="87"/>
      <c r="G40" s="87"/>
      <c r="H40" s="73"/>
      <c r="I40" s="61"/>
      <c r="J40" s="19"/>
    </row>
    <row r="41" spans="1:18" s="37" customFormat="1" ht="38.25" customHeight="1" x14ac:dyDescent="0.25">
      <c r="A41" s="87"/>
      <c r="B41" s="87"/>
      <c r="C41" s="87"/>
      <c r="D41" s="87"/>
      <c r="E41" s="87"/>
      <c r="F41" s="87"/>
      <c r="G41" s="87"/>
      <c r="H41" s="73"/>
      <c r="I41" s="63"/>
      <c r="J41" s="19"/>
    </row>
    <row r="42" spans="1:18" s="37" customFormat="1" ht="18.75" customHeight="1" x14ac:dyDescent="0.25">
      <c r="A42" s="88"/>
      <c r="B42" s="88"/>
      <c r="C42" s="88"/>
      <c r="D42" s="88"/>
      <c r="E42" s="88"/>
      <c r="F42" s="88"/>
      <c r="G42" s="88"/>
      <c r="H42" s="74"/>
      <c r="I42" s="61"/>
      <c r="J42" s="19"/>
    </row>
    <row r="43" spans="1:18" s="37" customFormat="1" ht="217.5" customHeight="1" x14ac:dyDescent="0.25">
      <c r="A43" s="82"/>
      <c r="B43" s="89"/>
      <c r="C43" s="89"/>
      <c r="D43" s="89"/>
      <c r="E43" s="89"/>
      <c r="F43" s="89"/>
      <c r="G43" s="89"/>
      <c r="H43" s="75"/>
      <c r="I43" s="61"/>
      <c r="J43" s="19"/>
    </row>
    <row r="44" spans="1:18" ht="53.25" customHeight="1" x14ac:dyDescent="0.25">
      <c r="A44" s="82"/>
      <c r="B44" s="83"/>
      <c r="C44" s="83"/>
      <c r="D44" s="83"/>
      <c r="E44" s="83"/>
      <c r="F44" s="83"/>
      <c r="G44" s="83"/>
      <c r="H44" s="70"/>
    </row>
    <row r="45" spans="1:18" x14ac:dyDescent="0.25">
      <c r="A45" s="84"/>
      <c r="B45" s="84"/>
      <c r="C45" s="84"/>
      <c r="D45" s="84"/>
      <c r="E45" s="84"/>
      <c r="F45" s="84"/>
      <c r="G45" s="84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4:G44"/>
    <mergeCell ref="A45:G45"/>
    <mergeCell ref="O20:R20"/>
    <mergeCell ref="A39:G39"/>
    <mergeCell ref="A40:G40"/>
    <mergeCell ref="A41:G41"/>
    <mergeCell ref="A42:G42"/>
    <mergeCell ref="A43:G4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5" t="s">
        <v>28</v>
      </c>
      <c r="B2" s="115"/>
      <c r="C2" s="115"/>
      <c r="D2" s="115"/>
      <c r="E2" s="115"/>
      <c r="F2" s="115"/>
      <c r="G2" s="115"/>
      <c r="J2" s="17"/>
      <c r="K2" s="17"/>
    </row>
    <row r="3" spans="1:17" ht="36" customHeight="1" x14ac:dyDescent="0.25">
      <c r="A3" s="52" t="s">
        <v>0</v>
      </c>
      <c r="B3" s="1" t="s">
        <v>27</v>
      </c>
      <c r="C3" s="116" t="s">
        <v>12</v>
      </c>
      <c r="D3" s="116"/>
      <c r="E3" s="85" t="s">
        <v>13</v>
      </c>
      <c r="F3" s="85"/>
      <c r="G3" s="85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7">
        <v>3</v>
      </c>
      <c r="D4" s="118"/>
      <c r="E4" s="119">
        <v>4</v>
      </c>
      <c r="F4" s="120"/>
      <c r="G4" s="121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29</v>
      </c>
      <c r="C5" s="114" t="str">
        <f>т5!J37</f>
        <v>нд</v>
      </c>
      <c r="D5" s="95"/>
      <c r="E5" s="111">
        <f>т5!R37</f>
        <v>8639.6513999999988</v>
      </c>
      <c r="F5" s="112"/>
      <c r="G5" s="113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69</v>
      </c>
      <c r="C6" s="114" t="e">
        <f>C5*20%</f>
        <v>#VALUE!</v>
      </c>
      <c r="D6" s="122"/>
      <c r="E6" s="111">
        <f>E5*0.2</f>
        <v>1727.9302799999998</v>
      </c>
      <c r="F6" s="112"/>
      <c r="G6" s="113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60</v>
      </c>
      <c r="C7" s="114" t="e">
        <f>C5+C6</f>
        <v>#VALUE!</v>
      </c>
      <c r="D7" s="95"/>
      <c r="E7" s="111">
        <f>E5+E6</f>
        <v>10367.581679999999</v>
      </c>
      <c r="F7" s="112"/>
      <c r="G7" s="113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52</v>
      </c>
      <c r="B8" s="47" t="s">
        <v>31</v>
      </c>
      <c r="C8" s="111" t="e">
        <f>C7*1.07*1.053*1.048</f>
        <v>#VALUE!</v>
      </c>
      <c r="D8" s="113"/>
      <c r="E8" s="111">
        <f>E7*1.07*1.053*(1+1.048)/2</f>
        <v>11961.608145584947</v>
      </c>
      <c r="F8" s="112"/>
      <c r="G8" s="113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53</v>
      </c>
      <c r="B9" s="41" t="s">
        <v>58</v>
      </c>
      <c r="C9" s="93" t="s">
        <v>41</v>
      </c>
      <c r="D9" s="95"/>
      <c r="E9" s="111" t="s">
        <v>41</v>
      </c>
      <c r="F9" s="112"/>
      <c r="G9" s="113"/>
      <c r="H9" s="5"/>
      <c r="I9" s="5"/>
      <c r="J9" s="17"/>
      <c r="K9" s="17" t="s">
        <v>25</v>
      </c>
    </row>
    <row r="10" spans="1:17" ht="53.25" customHeight="1" x14ac:dyDescent="0.25">
      <c r="A10" s="39" t="s">
        <v>54</v>
      </c>
      <c r="B10" s="41" t="s">
        <v>59</v>
      </c>
      <c r="C10" s="114" t="e">
        <f>C7</f>
        <v>#VALUE!</v>
      </c>
      <c r="D10" s="95"/>
      <c r="E10" s="111">
        <f>E7</f>
        <v>10367.581679999999</v>
      </c>
      <c r="F10" s="112"/>
      <c r="G10" s="113"/>
      <c r="H10" s="5"/>
      <c r="I10" s="5"/>
      <c r="J10" s="17"/>
      <c r="K10" s="17"/>
    </row>
    <row r="11" spans="1:17" ht="84" customHeight="1" x14ac:dyDescent="0.25">
      <c r="A11" s="39" t="s">
        <v>51</v>
      </c>
      <c r="B11" s="41" t="s">
        <v>30</v>
      </c>
      <c r="C11" s="111">
        <f>SUM(C12:D17)</f>
        <v>0</v>
      </c>
      <c r="D11" s="113"/>
      <c r="E11" s="111">
        <f>SUM(E12:G17)</f>
        <v>5244.4</v>
      </c>
      <c r="F11" s="112"/>
      <c r="G11" s="113"/>
      <c r="H11" s="5"/>
      <c r="I11" s="5"/>
      <c r="J11" s="23"/>
      <c r="K11" s="23"/>
    </row>
    <row r="12" spans="1:17" ht="18" x14ac:dyDescent="0.25">
      <c r="A12" s="39" t="s">
        <v>26</v>
      </c>
      <c r="B12" s="42" t="s">
        <v>75</v>
      </c>
      <c r="C12" s="109" t="s">
        <v>70</v>
      </c>
      <c r="D12" s="110"/>
      <c r="E12" s="111" t="s">
        <v>41</v>
      </c>
      <c r="F12" s="112"/>
      <c r="G12" s="113"/>
      <c r="H12" s="5"/>
      <c r="I12" s="5"/>
    </row>
    <row r="13" spans="1:17" ht="18" x14ac:dyDescent="0.25">
      <c r="A13" s="39" t="s">
        <v>26</v>
      </c>
      <c r="B13" s="42" t="s">
        <v>76</v>
      </c>
      <c r="C13" s="109" t="s">
        <v>70</v>
      </c>
      <c r="D13" s="110"/>
      <c r="E13" s="111">
        <v>5244.4</v>
      </c>
      <c r="F13" s="112"/>
      <c r="G13" s="113"/>
      <c r="H13" s="5"/>
      <c r="I13" s="5"/>
    </row>
    <row r="14" spans="1:17" ht="18" x14ac:dyDescent="0.25">
      <c r="A14" s="39" t="s">
        <v>26</v>
      </c>
      <c r="B14" s="42" t="s">
        <v>77</v>
      </c>
      <c r="C14" s="109" t="s">
        <v>70</v>
      </c>
      <c r="D14" s="110"/>
      <c r="E14" s="111" t="s">
        <v>41</v>
      </c>
      <c r="F14" s="112"/>
      <c r="G14" s="113"/>
      <c r="H14" s="5"/>
      <c r="I14" s="5"/>
    </row>
    <row r="15" spans="1:17" ht="18" x14ac:dyDescent="0.25">
      <c r="A15" s="39" t="s">
        <v>26</v>
      </c>
      <c r="B15" s="42" t="s">
        <v>78</v>
      </c>
      <c r="C15" s="109" t="s">
        <v>70</v>
      </c>
      <c r="D15" s="110"/>
      <c r="E15" s="111" t="s">
        <v>41</v>
      </c>
      <c r="F15" s="112"/>
      <c r="G15" s="113"/>
      <c r="H15" s="5"/>
      <c r="I15" s="5"/>
    </row>
    <row r="16" spans="1:17" ht="18" x14ac:dyDescent="0.25">
      <c r="A16" s="39" t="s">
        <v>32</v>
      </c>
      <c r="B16" s="42" t="s">
        <v>79</v>
      </c>
      <c r="C16" s="109" t="s">
        <v>70</v>
      </c>
      <c r="D16" s="110"/>
      <c r="E16" s="111" t="s">
        <v>41</v>
      </c>
      <c r="F16" s="112"/>
      <c r="G16" s="113"/>
      <c r="H16" s="5"/>
      <c r="I16" s="5"/>
    </row>
    <row r="17" spans="1:9" ht="18" x14ac:dyDescent="0.25">
      <c r="A17" s="39" t="s">
        <v>62</v>
      </c>
      <c r="B17" s="42" t="s">
        <v>80</v>
      </c>
      <c r="C17" s="109" t="s">
        <v>70</v>
      </c>
      <c r="D17" s="110"/>
      <c r="E17" s="111" t="s">
        <v>41</v>
      </c>
      <c r="F17" s="112"/>
      <c r="G17" s="113"/>
      <c r="H17" s="5"/>
      <c r="I17" s="5"/>
    </row>
    <row r="18" spans="1:9" x14ac:dyDescent="0.25">
      <c r="A18" s="55"/>
      <c r="B18" s="44"/>
      <c r="C18" s="107"/>
      <c r="D18" s="107"/>
      <c r="E18" s="108"/>
      <c r="F18" s="108"/>
      <c r="G18" s="108"/>
    </row>
    <row r="19" spans="1:9" ht="18" x14ac:dyDescent="0.25">
      <c r="A19" s="105" t="s">
        <v>47</v>
      </c>
      <c r="B19" s="105"/>
      <c r="C19" s="105"/>
      <c r="D19" s="105"/>
      <c r="E19" s="105"/>
      <c r="F19" s="105"/>
      <c r="G19" s="105"/>
    </row>
    <row r="20" spans="1:9" ht="36" customHeight="1" x14ac:dyDescent="0.25">
      <c r="A20" s="106" t="s">
        <v>44</v>
      </c>
      <c r="B20" s="106"/>
      <c r="C20" s="106"/>
      <c r="D20" s="106"/>
      <c r="E20" s="106"/>
      <c r="F20" s="106"/>
      <c r="G20" s="106"/>
    </row>
    <row r="21" spans="1:9" ht="31.5" customHeight="1" x14ac:dyDescent="0.25">
      <c r="A21" s="106" t="s">
        <v>45</v>
      </c>
      <c r="B21" s="106"/>
      <c r="C21" s="106"/>
      <c r="D21" s="106"/>
      <c r="E21" s="106"/>
      <c r="F21" s="106"/>
      <c r="G21" s="106"/>
      <c r="H21" s="43" t="s">
        <v>25</v>
      </c>
    </row>
    <row r="22" spans="1:9" s="37" customFormat="1" ht="69.75" customHeight="1" x14ac:dyDescent="0.25">
      <c r="A22" s="106" t="s">
        <v>46</v>
      </c>
      <c r="B22" s="106"/>
      <c r="C22" s="106"/>
      <c r="D22" s="106"/>
      <c r="E22" s="106"/>
      <c r="F22" s="106"/>
      <c r="G22" s="106"/>
      <c r="H22" s="46"/>
      <c r="I22" s="19"/>
    </row>
    <row r="23" spans="1:9" s="37" customFormat="1" ht="18.75" customHeight="1" x14ac:dyDescent="0.25">
      <c r="A23" s="87"/>
      <c r="B23" s="87"/>
      <c r="C23" s="87"/>
      <c r="D23" s="87"/>
      <c r="E23" s="87"/>
      <c r="F23" s="87"/>
      <c r="G23" s="87"/>
      <c r="H23" s="46"/>
      <c r="I23" s="19"/>
    </row>
    <row r="24" spans="1:9" s="37" customFormat="1" ht="41.25" customHeight="1" x14ac:dyDescent="0.25">
      <c r="A24" s="87"/>
      <c r="B24" s="87"/>
      <c r="C24" s="87"/>
      <c r="D24" s="87"/>
      <c r="E24" s="87"/>
      <c r="F24" s="87"/>
      <c r="G24" s="87"/>
      <c r="H24" s="46"/>
      <c r="I24" s="19"/>
    </row>
    <row r="25" spans="1:9" s="37" customFormat="1" ht="38.25" customHeight="1" x14ac:dyDescent="0.25">
      <c r="A25" s="87"/>
      <c r="B25" s="87"/>
      <c r="C25" s="87"/>
      <c r="D25" s="87"/>
      <c r="E25" s="87"/>
      <c r="F25" s="87"/>
      <c r="G25" s="87"/>
      <c r="H25"/>
      <c r="I25" s="19"/>
    </row>
    <row r="26" spans="1:9" s="37" customFormat="1" ht="18.75" customHeight="1" x14ac:dyDescent="0.25">
      <c r="A26" s="88"/>
      <c r="B26" s="88"/>
      <c r="C26" s="88"/>
      <c r="D26" s="88"/>
      <c r="E26" s="88"/>
      <c r="F26" s="88"/>
      <c r="G26" s="88"/>
      <c r="H26" s="46"/>
      <c r="I26" s="19"/>
    </row>
    <row r="27" spans="1:9" s="37" customFormat="1" ht="217.5" customHeight="1" x14ac:dyDescent="0.25">
      <c r="A27" s="82"/>
      <c r="B27" s="89"/>
      <c r="C27" s="89"/>
      <c r="D27" s="89"/>
      <c r="E27" s="89"/>
      <c r="F27" s="89"/>
      <c r="G27" s="89"/>
      <c r="H27" s="46"/>
      <c r="I27" s="19"/>
    </row>
    <row r="28" spans="1:9" ht="53.25" customHeight="1" x14ac:dyDescent="0.25">
      <c r="A28" s="82"/>
      <c r="B28" s="83"/>
      <c r="C28" s="83"/>
      <c r="D28" s="83"/>
      <c r="E28" s="83"/>
      <c r="F28" s="83"/>
      <c r="G28" s="83"/>
    </row>
    <row r="29" spans="1:9" x14ac:dyDescent="0.25">
      <c r="A29" s="84"/>
      <c r="B29" s="84"/>
      <c r="C29" s="84"/>
      <c r="D29" s="84"/>
      <c r="E29" s="84"/>
      <c r="F29" s="84"/>
      <c r="G29" s="84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2024-08-26T12:48:33Z</dcterms:modified>
</cp:coreProperties>
</file>