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УНЦ" sheetId="2" r:id="rId1"/>
  </sheets>
  <definedNames>
    <definedName name="_xlnm.Print_Titles" localSheetId="0">УНЦ!$4:$6</definedName>
    <definedName name="_xlnm.Print_Area" localSheetId="0">УНЦ!$A$1:$M$627</definedName>
  </definedNames>
  <calcPr calcId="162913"/>
</workbook>
</file>

<file path=xl/calcChain.xml><?xml version="1.0" encoding="utf-8"?>
<calcChain xmlns="http://schemas.openxmlformats.org/spreadsheetml/2006/main">
  <c r="J505" i="2" l="1"/>
  <c r="K505" i="2" s="1"/>
  <c r="J504" i="2"/>
  <c r="K504" i="2" s="1"/>
  <c r="J503" i="2"/>
  <c r="K503" i="2" s="1"/>
  <c r="J502" i="2"/>
  <c r="K502" i="2" s="1"/>
  <c r="K501" i="2" l="1"/>
  <c r="J501" i="2"/>
  <c r="J500" i="2"/>
  <c r="K500" i="2" s="1"/>
  <c r="J589" i="2" l="1"/>
  <c r="K589" i="2" s="1"/>
  <c r="J588" i="2"/>
  <c r="J587" i="2"/>
  <c r="K587" i="2" s="1"/>
  <c r="J585" i="2"/>
  <c r="K585" i="2" s="1"/>
  <c r="J584" i="2"/>
  <c r="K584" i="2" s="1"/>
  <c r="J583" i="2"/>
  <c r="K583" i="2" s="1"/>
  <c r="J582" i="2"/>
  <c r="J580" i="2"/>
  <c r="K580" i="2" s="1"/>
  <c r="J579" i="2"/>
  <c r="K579" i="2" s="1"/>
  <c r="J578" i="2"/>
  <c r="K578" i="2" s="1"/>
  <c r="J577" i="2"/>
  <c r="K577" i="2" s="1"/>
  <c r="J575" i="2"/>
  <c r="K575" i="2" s="1"/>
  <c r="J574" i="2"/>
  <c r="K574" i="2" s="1"/>
  <c r="J573" i="2"/>
  <c r="K573" i="2" s="1"/>
  <c r="J572" i="2"/>
  <c r="K572" i="2" s="1"/>
  <c r="J571" i="2"/>
  <c r="K571" i="2" s="1"/>
  <c r="J570" i="2"/>
  <c r="J568" i="2"/>
  <c r="K568" i="2" s="1"/>
  <c r="J567" i="2"/>
  <c r="K567" i="2" s="1"/>
  <c r="J566" i="2"/>
  <c r="K566" i="2" s="1"/>
  <c r="J565" i="2"/>
  <c r="K565" i="2" s="1"/>
  <c r="J563" i="2"/>
  <c r="K563" i="2" s="1"/>
  <c r="J562" i="2"/>
  <c r="K562" i="2" s="1"/>
  <c r="J561" i="2"/>
  <c r="K561" i="2" s="1"/>
  <c r="J560" i="2"/>
  <c r="J558" i="2"/>
  <c r="K558" i="2" s="1"/>
  <c r="J557" i="2"/>
  <c r="K557" i="2" s="1"/>
  <c r="J556" i="2"/>
  <c r="K556" i="2" s="1"/>
  <c r="J555" i="2"/>
  <c r="K555" i="2" s="1"/>
  <c r="J542" i="2"/>
  <c r="J540" i="2"/>
  <c r="K540" i="2" s="1"/>
  <c r="J539" i="2"/>
  <c r="K539" i="2" s="1"/>
  <c r="J538" i="2"/>
  <c r="K538" i="2" s="1"/>
  <c r="J536" i="2"/>
  <c r="K536" i="2" s="1"/>
  <c r="K535" i="2" s="1"/>
  <c r="J535" i="2"/>
  <c r="J531" i="2"/>
  <c r="K531" i="2" s="1"/>
  <c r="K530" i="2" s="1"/>
  <c r="J529" i="2"/>
  <c r="K529" i="2" s="1"/>
  <c r="K528" i="2" s="1"/>
  <c r="J527" i="2"/>
  <c r="K527" i="2" s="1"/>
  <c r="K526" i="2" s="1"/>
  <c r="J526" i="2"/>
  <c r="J525" i="2"/>
  <c r="K525" i="2" s="1"/>
  <c r="K524" i="2" s="1"/>
  <c r="J523" i="2"/>
  <c r="K523" i="2" s="1"/>
  <c r="K522" i="2" s="1"/>
  <c r="J522" i="2"/>
  <c r="J521" i="2"/>
  <c r="K521" i="2" s="1"/>
  <c r="K520" i="2" s="1"/>
  <c r="J519" i="2"/>
  <c r="K519" i="2" s="1"/>
  <c r="K518" i="2" s="1"/>
  <c r="J518" i="2"/>
  <c r="J517" i="2"/>
  <c r="K517" i="2" s="1"/>
  <c r="K516" i="2" s="1"/>
  <c r="J509" i="2"/>
  <c r="K509" i="2" s="1"/>
  <c r="K508" i="2" s="1"/>
  <c r="J499" i="2"/>
  <c r="K499" i="2" s="1"/>
  <c r="K498" i="2" s="1"/>
  <c r="J497" i="2"/>
  <c r="K497" i="2" s="1"/>
  <c r="J496" i="2"/>
  <c r="K496" i="2" s="1"/>
  <c r="J495" i="2"/>
  <c r="K495" i="2" s="1"/>
  <c r="J494" i="2"/>
  <c r="J492" i="2"/>
  <c r="K492" i="2" s="1"/>
  <c r="J491" i="2"/>
  <c r="K491" i="2" s="1"/>
  <c r="J490" i="2"/>
  <c r="K490" i="2" s="1"/>
  <c r="J489" i="2"/>
  <c r="K489" i="2" s="1"/>
  <c r="J488" i="2"/>
  <c r="K488" i="2" s="1"/>
  <c r="J487" i="2"/>
  <c r="K487" i="2" s="1"/>
  <c r="J486" i="2"/>
  <c r="J481" i="2"/>
  <c r="K481" i="2" s="1"/>
  <c r="K480" i="2" s="1"/>
  <c r="J480" i="2"/>
  <c r="J479" i="2"/>
  <c r="K479" i="2" s="1"/>
  <c r="K478" i="2" s="1"/>
  <c r="J344" i="2"/>
  <c r="K344" i="2" s="1"/>
  <c r="J343" i="2"/>
  <c r="J342" i="2" s="1"/>
  <c r="H342" i="2"/>
  <c r="K341" i="2"/>
  <c r="J341" i="2"/>
  <c r="J340" i="2"/>
  <c r="K340" i="2" s="1"/>
  <c r="J339" i="2"/>
  <c r="K339" i="2" s="1"/>
  <c r="K338" i="2" s="1"/>
  <c r="J337" i="2"/>
  <c r="K337" i="2" s="1"/>
  <c r="J336" i="2"/>
  <c r="J335" i="2" s="1"/>
  <c r="H335" i="2"/>
  <c r="J334" i="2"/>
  <c r="K334" i="2" s="1"/>
  <c r="J333" i="2"/>
  <c r="K333" i="2" s="1"/>
  <c r="J332" i="2"/>
  <c r="J331" i="2"/>
  <c r="K331" i="2" s="1"/>
  <c r="J284" i="2"/>
  <c r="K284" i="2" s="1"/>
  <c r="J283" i="2"/>
  <c r="K283" i="2" s="1"/>
  <c r="J282" i="2"/>
  <c r="K282" i="2" s="1"/>
  <c r="J280" i="2"/>
  <c r="K280" i="2" s="1"/>
  <c r="J279" i="2"/>
  <c r="K279" i="2" s="1"/>
  <c r="J278" i="2"/>
  <c r="K278" i="2" s="1"/>
  <c r="J277" i="2"/>
  <c r="K277" i="2" s="1"/>
  <c r="J276" i="2"/>
  <c r="K276" i="2" s="1"/>
  <c r="J275" i="2"/>
  <c r="K275" i="2" s="1"/>
  <c r="J274" i="2"/>
  <c r="K274" i="2" s="1"/>
  <c r="J272" i="2"/>
  <c r="K272" i="2" s="1"/>
  <c r="J271" i="2"/>
  <c r="J270" i="2" s="1"/>
  <c r="J269" i="2"/>
  <c r="J268" i="2" s="1"/>
  <c r="J267" i="2"/>
  <c r="K267" i="2" s="1"/>
  <c r="J266" i="2"/>
  <c r="K266" i="2" s="1"/>
  <c r="J265" i="2"/>
  <c r="J249" i="2"/>
  <c r="K249" i="2" s="1"/>
  <c r="K248" i="2" s="1"/>
  <c r="H248" i="2"/>
  <c r="J247" i="2"/>
  <c r="K247" i="2" s="1"/>
  <c r="J246" i="2"/>
  <c r="K246" i="2" s="1"/>
  <c r="J245" i="2"/>
  <c r="K245" i="2" s="1"/>
  <c r="J243" i="2"/>
  <c r="K243" i="2" s="1"/>
  <c r="K242" i="2" s="1"/>
  <c r="J241" i="2"/>
  <c r="K241" i="2" s="1"/>
  <c r="J240" i="2"/>
  <c r="K240" i="2" s="1"/>
  <c r="J239" i="2"/>
  <c r="K239" i="2" s="1"/>
  <c r="J238" i="2"/>
  <c r="J251" i="2"/>
  <c r="J252" i="2"/>
  <c r="K252" i="2" s="1"/>
  <c r="K253" i="2"/>
  <c r="J255" i="2"/>
  <c r="K255" i="2" s="1"/>
  <c r="J256" i="2"/>
  <c r="K256" i="2" s="1"/>
  <c r="J257" i="2"/>
  <c r="K257" i="2" s="1"/>
  <c r="J258" i="2"/>
  <c r="K258" i="2" s="1"/>
  <c r="J259" i="2"/>
  <c r="K259" i="2" s="1"/>
  <c r="J261" i="2"/>
  <c r="K261" i="2" s="1"/>
  <c r="J262" i="2"/>
  <c r="K262" i="2" s="1"/>
  <c r="J230" i="2"/>
  <c r="K230" i="2" s="1"/>
  <c r="J229" i="2"/>
  <c r="K229" i="2" s="1"/>
  <c r="J228" i="2"/>
  <c r="K228" i="2" s="1"/>
  <c r="J227" i="2"/>
  <c r="J225" i="2"/>
  <c r="K225" i="2" s="1"/>
  <c r="J224" i="2"/>
  <c r="K224" i="2" s="1"/>
  <c r="J223" i="2"/>
  <c r="K223" i="2" s="1"/>
  <c r="J222" i="2"/>
  <c r="K222" i="2" s="1"/>
  <c r="J220" i="2"/>
  <c r="K220" i="2" s="1"/>
  <c r="J219" i="2"/>
  <c r="K219" i="2" s="1"/>
  <c r="J218" i="2"/>
  <c r="K218" i="2" s="1"/>
  <c r="K217" i="2" s="1"/>
  <c r="J216" i="2"/>
  <c r="K216" i="2" s="1"/>
  <c r="J215" i="2"/>
  <c r="K215" i="2" s="1"/>
  <c r="J214" i="2"/>
  <c r="K214" i="2" s="1"/>
  <c r="J213" i="2"/>
  <c r="J155" i="2"/>
  <c r="K155" i="2" s="1"/>
  <c r="J154" i="2"/>
  <c r="K154" i="2" s="1"/>
  <c r="J153" i="2"/>
  <c r="K153" i="2" s="1"/>
  <c r="J152" i="2"/>
  <c r="J150" i="2"/>
  <c r="K150" i="2" s="1"/>
  <c r="J149" i="2"/>
  <c r="K149" i="2" s="1"/>
  <c r="J148" i="2"/>
  <c r="K148" i="2" s="1"/>
  <c r="J147" i="2"/>
  <c r="K147" i="2" s="1"/>
  <c r="J145" i="2"/>
  <c r="K145" i="2" s="1"/>
  <c r="J144" i="2"/>
  <c r="K144" i="2" s="1"/>
  <c r="J143" i="2"/>
  <c r="K143" i="2" s="1"/>
  <c r="J142" i="2"/>
  <c r="J140" i="2"/>
  <c r="K140" i="2" s="1"/>
  <c r="J139" i="2"/>
  <c r="K139" i="2" s="1"/>
  <c r="J138" i="2"/>
  <c r="K138" i="2" s="1"/>
  <c r="J137" i="2"/>
  <c r="K137" i="2" s="1"/>
  <c r="J135" i="2"/>
  <c r="K135" i="2" s="1"/>
  <c r="J134" i="2"/>
  <c r="K134" i="2" s="1"/>
  <c r="J133" i="2"/>
  <c r="K133" i="2" s="1"/>
  <c r="J132" i="2"/>
  <c r="K132" i="2" s="1"/>
  <c r="J131" i="2"/>
  <c r="K131" i="2" s="1"/>
  <c r="J130" i="2"/>
  <c r="J129" i="2"/>
  <c r="K129" i="2" s="1"/>
  <c r="J128" i="2"/>
  <c r="K128" i="2" s="1"/>
  <c r="J127" i="2"/>
  <c r="K127" i="2" s="1"/>
  <c r="J126" i="2"/>
  <c r="J125" i="2" s="1"/>
  <c r="J124" i="2"/>
  <c r="K124" i="2" s="1"/>
  <c r="J123" i="2"/>
  <c r="K123" i="2" s="1"/>
  <c r="J122" i="2"/>
  <c r="J121" i="2"/>
  <c r="K121" i="2" s="1"/>
  <c r="J119" i="2"/>
  <c r="K119" i="2" s="1"/>
  <c r="J118" i="2"/>
  <c r="K118" i="2" s="1"/>
  <c r="J117" i="2"/>
  <c r="K117" i="2" s="1"/>
  <c r="J116" i="2"/>
  <c r="J115" i="2" s="1"/>
  <c r="J95" i="2"/>
  <c r="K95" i="2" s="1"/>
  <c r="J94" i="2"/>
  <c r="K94" i="2" s="1"/>
  <c r="J93" i="2"/>
  <c r="K93" i="2" s="1"/>
  <c r="J92" i="2"/>
  <c r="J91" i="2" s="1"/>
  <c r="J90" i="2"/>
  <c r="K90" i="2" s="1"/>
  <c r="J89" i="2"/>
  <c r="K89" i="2" s="1"/>
  <c r="J88" i="2"/>
  <c r="K88" i="2" s="1"/>
  <c r="J87" i="2"/>
  <c r="J79" i="2"/>
  <c r="K79" i="2" s="1"/>
  <c r="J78" i="2"/>
  <c r="J65" i="2"/>
  <c r="K65" i="2" s="1"/>
  <c r="J64" i="2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6" i="2"/>
  <c r="J54" i="2"/>
  <c r="K54" i="2" s="1"/>
  <c r="J53" i="2"/>
  <c r="K53" i="2" s="1"/>
  <c r="J52" i="2"/>
  <c r="K52" i="2" s="1"/>
  <c r="J51" i="2"/>
  <c r="K51" i="2" s="1"/>
  <c r="J50" i="2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2" i="2"/>
  <c r="K22" i="2" s="1"/>
  <c r="J21" i="2"/>
  <c r="J19" i="2"/>
  <c r="K19" i="2" s="1"/>
  <c r="J18" i="2"/>
  <c r="J16" i="2"/>
  <c r="K16" i="2" s="1"/>
  <c r="J15" i="2"/>
  <c r="K15" i="2" s="1"/>
  <c r="J14" i="2"/>
  <c r="K14" i="2" s="1"/>
  <c r="J12" i="2"/>
  <c r="K12" i="2" s="1"/>
  <c r="J11" i="2"/>
  <c r="K11" i="2" s="1"/>
  <c r="J10" i="2"/>
  <c r="K10" i="2" s="1"/>
  <c r="K18" i="2" l="1"/>
  <c r="K17" i="2" s="1"/>
  <c r="J77" i="2"/>
  <c r="K221" i="2"/>
  <c r="J226" i="2"/>
  <c r="K13" i="2"/>
  <c r="K9" i="2"/>
  <c r="J20" i="2"/>
  <c r="J63" i="2"/>
  <c r="J508" i="2"/>
  <c r="J530" i="2"/>
  <c r="J141" i="2"/>
  <c r="J146" i="2"/>
  <c r="J250" i="2"/>
  <c r="J248" i="2"/>
  <c r="J273" i="2"/>
  <c r="J281" i="2"/>
  <c r="J493" i="2"/>
  <c r="J498" i="2"/>
  <c r="J516" i="2"/>
  <c r="J520" i="2"/>
  <c r="J524" i="2"/>
  <c r="J528" i="2"/>
  <c r="J559" i="2"/>
  <c r="J564" i="2"/>
  <c r="J586" i="2"/>
  <c r="J120" i="2"/>
  <c r="J244" i="2"/>
  <c r="J554" i="2"/>
  <c r="J581" i="2"/>
  <c r="J49" i="2"/>
  <c r="J86" i="2"/>
  <c r="J9" i="2"/>
  <c r="J13" i="2"/>
  <c r="J17" i="2"/>
  <c r="J41" i="2"/>
  <c r="J55" i="2"/>
  <c r="K146" i="2"/>
  <c r="J151" i="2"/>
  <c r="J212" i="2"/>
  <c r="J217" i="2"/>
  <c r="J221" i="2"/>
  <c r="J237" i="2"/>
  <c r="J242" i="2"/>
  <c r="K281" i="2"/>
  <c r="J330" i="2"/>
  <c r="J338" i="2"/>
  <c r="J478" i="2"/>
  <c r="J485" i="2"/>
  <c r="J541" i="2"/>
  <c r="J569" i="2"/>
  <c r="K576" i="2"/>
  <c r="K554" i="2"/>
  <c r="K564" i="2"/>
  <c r="J576" i="2"/>
  <c r="K560" i="2"/>
  <c r="K559" i="2" s="1"/>
  <c r="K570" i="2"/>
  <c r="K569" i="2" s="1"/>
  <c r="K582" i="2"/>
  <c r="K581" i="2" s="1"/>
  <c r="K588" i="2"/>
  <c r="K586" i="2" s="1"/>
  <c r="K542" i="2"/>
  <c r="K541" i="2" s="1"/>
  <c r="K486" i="2"/>
  <c r="K485" i="2" s="1"/>
  <c r="K494" i="2"/>
  <c r="K493" i="2" s="1"/>
  <c r="K332" i="2"/>
  <c r="K330" i="2" s="1"/>
  <c r="K343" i="2"/>
  <c r="K342" i="2" s="1"/>
  <c r="K336" i="2"/>
  <c r="K335" i="2" s="1"/>
  <c r="K273" i="2"/>
  <c r="K265" i="2"/>
  <c r="K269" i="2"/>
  <c r="K268" i="2" s="1"/>
  <c r="K271" i="2"/>
  <c r="K270" i="2" s="1"/>
  <c r="K244" i="2"/>
  <c r="K238" i="2"/>
  <c r="K237" i="2" s="1"/>
  <c r="K254" i="2"/>
  <c r="J254" i="2"/>
  <c r="K251" i="2"/>
  <c r="K250" i="2" s="1"/>
  <c r="K213" i="2"/>
  <c r="K212" i="2" s="1"/>
  <c r="K227" i="2"/>
  <c r="K226" i="2" s="1"/>
  <c r="K130" i="2"/>
  <c r="K136" i="2"/>
  <c r="J136" i="2"/>
  <c r="K116" i="2"/>
  <c r="K115" i="2" s="1"/>
  <c r="K122" i="2"/>
  <c r="K120" i="2" s="1"/>
  <c r="K126" i="2"/>
  <c r="K125" i="2" s="1"/>
  <c r="K142" i="2"/>
  <c r="K141" i="2" s="1"/>
  <c r="K152" i="2"/>
  <c r="K151" i="2" s="1"/>
  <c r="K92" i="2"/>
  <c r="K91" i="2" s="1"/>
  <c r="K87" i="2"/>
  <c r="K86" i="2" s="1"/>
  <c r="K78" i="2"/>
  <c r="K77" i="2" s="1"/>
  <c r="K42" i="2"/>
  <c r="K41" i="2" s="1"/>
  <c r="K50" i="2"/>
  <c r="K49" i="2" s="1"/>
  <c r="K56" i="2"/>
  <c r="K55" i="2" s="1"/>
  <c r="K64" i="2"/>
  <c r="K63" i="2" s="1"/>
  <c r="K23" i="2"/>
  <c r="J23" i="2"/>
  <c r="K21" i="2"/>
  <c r="K20" i="2" s="1"/>
  <c r="J202" i="2" l="1"/>
  <c r="K202" i="2" s="1"/>
  <c r="J201" i="2"/>
  <c r="K201" i="2" s="1"/>
  <c r="J200" i="2"/>
  <c r="K200" i="2" s="1"/>
  <c r="J199" i="2"/>
  <c r="J197" i="2"/>
  <c r="K197" i="2" s="1"/>
  <c r="J196" i="2"/>
  <c r="K196" i="2" s="1"/>
  <c r="J195" i="2"/>
  <c r="J193" i="2"/>
  <c r="K193" i="2" s="1"/>
  <c r="J192" i="2"/>
  <c r="K192" i="2" s="1"/>
  <c r="J191" i="2"/>
  <c r="K191" i="2" s="1"/>
  <c r="J190" i="2"/>
  <c r="K190" i="2" s="1"/>
  <c r="J189" i="2"/>
  <c r="K189" i="2" s="1"/>
  <c r="J188" i="2"/>
  <c r="K188" i="2" s="1"/>
  <c r="J187" i="2"/>
  <c r="J194" i="2" l="1"/>
  <c r="J198" i="2"/>
  <c r="K199" i="2"/>
  <c r="K198" i="2" s="1"/>
  <c r="K195" i="2"/>
  <c r="K194" i="2" s="1"/>
  <c r="J186" i="2"/>
  <c r="K187" i="2"/>
  <c r="K186" i="2" s="1"/>
  <c r="J623" i="2" l="1"/>
  <c r="K623" i="2" s="1"/>
  <c r="J622" i="2"/>
  <c r="K622" i="2" s="1"/>
  <c r="J619" i="2" l="1"/>
  <c r="K619" i="2" s="1"/>
  <c r="J618" i="2"/>
  <c r="K618" i="2" s="1"/>
  <c r="J617" i="2"/>
  <c r="K617" i="2" s="1"/>
  <c r="J616" i="2"/>
  <c r="J614" i="2"/>
  <c r="K614" i="2" s="1"/>
  <c r="J613" i="2"/>
  <c r="K613" i="2" s="1"/>
  <c r="J612" i="2"/>
  <c r="K612" i="2" s="1"/>
  <c r="J611" i="2"/>
  <c r="J609" i="2"/>
  <c r="K609" i="2" s="1"/>
  <c r="J608" i="2"/>
  <c r="K608" i="2" s="1"/>
  <c r="J607" i="2"/>
  <c r="K607" i="2" s="1"/>
  <c r="J606" i="2"/>
  <c r="J604" i="2"/>
  <c r="K604" i="2" s="1"/>
  <c r="J603" i="2"/>
  <c r="K603" i="2" s="1"/>
  <c r="J602" i="2"/>
  <c r="K602" i="2" s="1"/>
  <c r="J601" i="2"/>
  <c r="K601" i="2" s="1"/>
  <c r="J599" i="2"/>
  <c r="K599" i="2" s="1"/>
  <c r="J598" i="2"/>
  <c r="K598" i="2" s="1"/>
  <c r="J597" i="2"/>
  <c r="K597" i="2" s="1"/>
  <c r="J596" i="2"/>
  <c r="J594" i="2"/>
  <c r="K594" i="2" s="1"/>
  <c r="J593" i="2"/>
  <c r="K593" i="2" s="1"/>
  <c r="J592" i="2"/>
  <c r="K592" i="2" s="1"/>
  <c r="J591" i="2"/>
  <c r="J605" i="2" l="1"/>
  <c r="J610" i="2"/>
  <c r="J615" i="2"/>
  <c r="K616" i="2"/>
  <c r="K615" i="2" s="1"/>
  <c r="K611" i="2"/>
  <c r="K610" i="2" s="1"/>
  <c r="K606" i="2"/>
  <c r="K605" i="2" s="1"/>
  <c r="J595" i="2"/>
  <c r="K600" i="2"/>
  <c r="J600" i="2"/>
  <c r="K596" i="2"/>
  <c r="K595" i="2" s="1"/>
  <c r="J590" i="2"/>
  <c r="K591" i="2"/>
  <c r="K590" i="2" s="1"/>
  <c r="J474" i="2" l="1"/>
  <c r="K474" i="2" s="1"/>
  <c r="J473" i="2"/>
  <c r="K473" i="2" s="1"/>
  <c r="J476" i="2"/>
  <c r="K476" i="2" s="1"/>
  <c r="J475" i="2"/>
  <c r="K475" i="2" s="1"/>
  <c r="J472" i="2"/>
  <c r="K472" i="2" s="1"/>
  <c r="J471" i="2"/>
  <c r="K471" i="2" s="1"/>
  <c r="J470" i="2"/>
  <c r="K470" i="2" s="1"/>
  <c r="J469" i="2"/>
  <c r="K469" i="2" s="1"/>
  <c r="J467" i="2"/>
  <c r="K467" i="2" s="1"/>
  <c r="J466" i="2"/>
  <c r="K466" i="2" s="1"/>
  <c r="H465" i="2"/>
  <c r="J463" i="2"/>
  <c r="K463" i="2" s="1"/>
  <c r="J464" i="2"/>
  <c r="K464" i="2" s="1"/>
  <c r="J462" i="2"/>
  <c r="K462" i="2" s="1"/>
  <c r="J461" i="2"/>
  <c r="K461" i="2" s="1"/>
  <c r="J459" i="2"/>
  <c r="K459" i="2" s="1"/>
  <c r="J458" i="2"/>
  <c r="J456" i="2"/>
  <c r="K456" i="2" s="1"/>
  <c r="J455" i="2"/>
  <c r="K455" i="2" s="1"/>
  <c r="J454" i="2"/>
  <c r="K454" i="2" s="1"/>
  <c r="J453" i="2"/>
  <c r="K453" i="2" s="1"/>
  <c r="J451" i="2"/>
  <c r="K451" i="2" s="1"/>
  <c r="J450" i="2"/>
  <c r="K450" i="2" s="1"/>
  <c r="J449" i="2"/>
  <c r="K449" i="2" s="1"/>
  <c r="J448" i="2"/>
  <c r="K448" i="2" s="1"/>
  <c r="J447" i="2"/>
  <c r="K447" i="2" s="1"/>
  <c r="J445" i="2"/>
  <c r="K445" i="2" s="1"/>
  <c r="J444" i="2"/>
  <c r="H443" i="2"/>
  <c r="J442" i="2"/>
  <c r="K442" i="2" s="1"/>
  <c r="J441" i="2"/>
  <c r="J434" i="2"/>
  <c r="K434" i="2" s="1"/>
  <c r="J439" i="2"/>
  <c r="K439" i="2" s="1"/>
  <c r="J438" i="2"/>
  <c r="K438" i="2" s="1"/>
  <c r="J437" i="2"/>
  <c r="K437" i="2" s="1"/>
  <c r="J436" i="2"/>
  <c r="K436" i="2" s="1"/>
  <c r="J435" i="2"/>
  <c r="K435" i="2" s="1"/>
  <c r="J433" i="2"/>
  <c r="K433" i="2" s="1"/>
  <c r="J432" i="2"/>
  <c r="K432" i="2" s="1"/>
  <c r="J428" i="2"/>
  <c r="K428" i="2" s="1"/>
  <c r="J425" i="2"/>
  <c r="K425" i="2" s="1"/>
  <c r="J430" i="2"/>
  <c r="K430" i="2" s="1"/>
  <c r="J429" i="2"/>
  <c r="K429" i="2" s="1"/>
  <c r="J427" i="2"/>
  <c r="K427" i="2" s="1"/>
  <c r="J426" i="2"/>
  <c r="K426" i="2" s="1"/>
  <c r="J424" i="2"/>
  <c r="K424" i="2" s="1"/>
  <c r="J422" i="2"/>
  <c r="K422" i="2" s="1"/>
  <c r="J421" i="2"/>
  <c r="J420" i="2" s="1"/>
  <c r="H420" i="2"/>
  <c r="J419" i="2"/>
  <c r="K419" i="2" s="1"/>
  <c r="J418" i="2"/>
  <c r="K418" i="2" s="1"/>
  <c r="J417" i="2"/>
  <c r="J440" i="2" l="1"/>
  <c r="K465" i="2"/>
  <c r="J431" i="2"/>
  <c r="J460" i="2"/>
  <c r="J443" i="2"/>
  <c r="J457" i="2"/>
  <c r="K468" i="2"/>
  <c r="J468" i="2"/>
  <c r="K431" i="2"/>
  <c r="J465" i="2"/>
  <c r="K460" i="2"/>
  <c r="K458" i="2"/>
  <c r="K457" i="2" s="1"/>
  <c r="K452" i="2"/>
  <c r="J452" i="2"/>
  <c r="J446" i="2"/>
  <c r="K446" i="2"/>
  <c r="K444" i="2"/>
  <c r="K443" i="2" s="1"/>
  <c r="K441" i="2"/>
  <c r="K440" i="2" s="1"/>
  <c r="J423" i="2"/>
  <c r="K423" i="2"/>
  <c r="K421" i="2"/>
  <c r="K420" i="2" s="1"/>
  <c r="J416" i="2"/>
  <c r="K417" i="2"/>
  <c r="K416" i="2" s="1"/>
  <c r="J415" i="2"/>
  <c r="K415" i="2" s="1"/>
  <c r="J414" i="2"/>
  <c r="K414" i="2" s="1"/>
  <c r="J413" i="2"/>
  <c r="K413" i="2" s="1"/>
  <c r="J412" i="2"/>
  <c r="K412" i="2" s="1"/>
  <c r="J411" i="2"/>
  <c r="K411" i="2" s="1"/>
  <c r="J409" i="2"/>
  <c r="K409" i="2" s="1"/>
  <c r="J408" i="2"/>
  <c r="K408" i="2" s="1"/>
  <c r="J407" i="2"/>
  <c r="K407" i="2" s="1"/>
  <c r="H406" i="2"/>
  <c r="J405" i="2"/>
  <c r="K405" i="2" s="1"/>
  <c r="J404" i="2"/>
  <c r="K404" i="2" s="1"/>
  <c r="J403" i="2"/>
  <c r="K403" i="2" s="1"/>
  <c r="J402" i="2"/>
  <c r="K402" i="2" s="1"/>
  <c r="J401" i="2"/>
  <c r="J399" i="2"/>
  <c r="K399" i="2" s="1"/>
  <c r="J398" i="2"/>
  <c r="J391" i="2"/>
  <c r="K391" i="2" s="1"/>
  <c r="J382" i="2"/>
  <c r="K382" i="2" s="1"/>
  <c r="J376" i="2"/>
  <c r="K376" i="2" s="1"/>
  <c r="J365" i="2"/>
  <c r="K365" i="2" s="1"/>
  <c r="J351" i="2"/>
  <c r="K351" i="2" s="1"/>
  <c r="J350" i="2"/>
  <c r="K350" i="2" s="1"/>
  <c r="J396" i="2"/>
  <c r="K396" i="2" s="1"/>
  <c r="J395" i="2"/>
  <c r="K395" i="2" s="1"/>
  <c r="J394" i="2"/>
  <c r="K394" i="2" s="1"/>
  <c r="J392" i="2"/>
  <c r="K392" i="2" s="1"/>
  <c r="J390" i="2"/>
  <c r="H389" i="2"/>
  <c r="J388" i="2"/>
  <c r="K388" i="2" s="1"/>
  <c r="J387" i="2"/>
  <c r="K387" i="2" s="1"/>
  <c r="J386" i="2"/>
  <c r="K386" i="2" s="1"/>
  <c r="J385" i="2"/>
  <c r="K385" i="2" s="1"/>
  <c r="J383" i="2"/>
  <c r="K383" i="2" s="1"/>
  <c r="J381" i="2"/>
  <c r="K381" i="2" s="1"/>
  <c r="J380" i="2"/>
  <c r="K380" i="2" s="1"/>
  <c r="J379" i="2"/>
  <c r="J377" i="2"/>
  <c r="K377" i="2" s="1"/>
  <c r="J375" i="2"/>
  <c r="J373" i="2"/>
  <c r="K373" i="2" s="1"/>
  <c r="J372" i="2"/>
  <c r="J370" i="2"/>
  <c r="K370" i="2" s="1"/>
  <c r="J369" i="2"/>
  <c r="K369" i="2" s="1"/>
  <c r="J368" i="2"/>
  <c r="K368" i="2" s="1"/>
  <c r="J367" i="2"/>
  <c r="K367" i="2" s="1"/>
  <c r="J364" i="2"/>
  <c r="K364" i="2" s="1"/>
  <c r="J363" i="2"/>
  <c r="K363" i="2" s="1"/>
  <c r="J362" i="2"/>
  <c r="K362" i="2" s="1"/>
  <c r="J361" i="2"/>
  <c r="J359" i="2"/>
  <c r="K359" i="2" s="1"/>
  <c r="J358" i="2"/>
  <c r="H357" i="2"/>
  <c r="J356" i="2"/>
  <c r="K356" i="2" s="1"/>
  <c r="J355" i="2"/>
  <c r="K355" i="2" s="1"/>
  <c r="J354" i="2"/>
  <c r="K354" i="2" s="1"/>
  <c r="J353" i="2"/>
  <c r="J348" i="2"/>
  <c r="K348" i="2" s="1"/>
  <c r="J347" i="2"/>
  <c r="K347" i="2" s="1"/>
  <c r="J346" i="2"/>
  <c r="J235" i="2"/>
  <c r="K235" i="2" s="1"/>
  <c r="J234" i="2"/>
  <c r="K234" i="2" s="1"/>
  <c r="J233" i="2"/>
  <c r="K233" i="2" s="1"/>
  <c r="J232" i="2"/>
  <c r="K185" i="2"/>
  <c r="J184" i="2"/>
  <c r="K184" i="2" s="1"/>
  <c r="J183" i="2"/>
  <c r="K183" i="2" s="1"/>
  <c r="J181" i="2"/>
  <c r="K181" i="2" s="1"/>
  <c r="J180" i="2"/>
  <c r="K180" i="2" s="1"/>
  <c r="J179" i="2"/>
  <c r="K179" i="2" s="1"/>
  <c r="J178" i="2"/>
  <c r="J175" i="2"/>
  <c r="K175" i="2" s="1"/>
  <c r="J176" i="2"/>
  <c r="K176" i="2" s="1"/>
  <c r="J174" i="2"/>
  <c r="K174" i="2" s="1"/>
  <c r="J173" i="2"/>
  <c r="J171" i="2"/>
  <c r="K171" i="2" s="1"/>
  <c r="J170" i="2"/>
  <c r="K170" i="2" s="1"/>
  <c r="J169" i="2"/>
  <c r="K169" i="2" s="1"/>
  <c r="J168" i="2"/>
  <c r="J166" i="2"/>
  <c r="K166" i="2" s="1"/>
  <c r="J165" i="2"/>
  <c r="K165" i="2" s="1"/>
  <c r="J164" i="2"/>
  <c r="K164" i="2" s="1"/>
  <c r="J163" i="2"/>
  <c r="J161" i="2"/>
  <c r="K161" i="2" s="1"/>
  <c r="J160" i="2"/>
  <c r="K160" i="2" s="1"/>
  <c r="J159" i="2"/>
  <c r="K159" i="2" s="1"/>
  <c r="J158" i="2"/>
  <c r="K158" i="2" s="1"/>
  <c r="K349" i="2" l="1"/>
  <c r="J400" i="2"/>
  <c r="J360" i="2"/>
  <c r="J374" i="2"/>
  <c r="J162" i="2"/>
  <c r="J366" i="2"/>
  <c r="J371" i="2"/>
  <c r="J349" i="2"/>
  <c r="J406" i="2"/>
  <c r="K410" i="2"/>
  <c r="J410" i="2"/>
  <c r="K406" i="2"/>
  <c r="K401" i="2"/>
  <c r="K400" i="2" s="1"/>
  <c r="J397" i="2"/>
  <c r="K398" i="2"/>
  <c r="K397" i="2" s="1"/>
  <c r="K393" i="2"/>
  <c r="J393" i="2"/>
  <c r="J389" i="2"/>
  <c r="K390" i="2"/>
  <c r="K389" i="2" s="1"/>
  <c r="K384" i="2"/>
  <c r="J384" i="2"/>
  <c r="J378" i="2"/>
  <c r="K379" i="2"/>
  <c r="K378" i="2" s="1"/>
  <c r="K375" i="2"/>
  <c r="K374" i="2" s="1"/>
  <c r="K372" i="2"/>
  <c r="K371" i="2" s="1"/>
  <c r="K366" i="2"/>
  <c r="J357" i="2"/>
  <c r="K361" i="2"/>
  <c r="K360" i="2" s="1"/>
  <c r="K358" i="2"/>
  <c r="K357" i="2" s="1"/>
  <c r="J352" i="2"/>
  <c r="K353" i="2"/>
  <c r="K352" i="2" s="1"/>
  <c r="J177" i="2"/>
  <c r="J345" i="2"/>
  <c r="K346" i="2"/>
  <c r="K345" i="2" s="1"/>
  <c r="J231" i="2"/>
  <c r="K232" i="2"/>
  <c r="K231" i="2" s="1"/>
  <c r="K182" i="2"/>
  <c r="J182" i="2"/>
  <c r="K178" i="2"/>
  <c r="K177" i="2" s="1"/>
  <c r="J172" i="2"/>
  <c r="K173" i="2"/>
  <c r="K172" i="2" s="1"/>
  <c r="J167" i="2"/>
  <c r="K168" i="2"/>
  <c r="K167" i="2" s="1"/>
  <c r="K163" i="2"/>
  <c r="K162" i="2" s="1"/>
  <c r="J157" i="2"/>
  <c r="K157" i="2"/>
  <c r="J327" i="2"/>
  <c r="K327" i="2" s="1"/>
  <c r="J320" i="2"/>
  <c r="K320" i="2" s="1"/>
  <c r="J314" i="2"/>
  <c r="K314" i="2" s="1"/>
  <c r="J305" i="2"/>
  <c r="J297" i="2" l="1"/>
  <c r="J483" i="2" l="1"/>
  <c r="K483" i="2" s="1"/>
  <c r="J484" i="2" l="1"/>
  <c r="K484" i="2" s="1"/>
  <c r="J208" i="2"/>
  <c r="K208" i="2" s="1"/>
  <c r="J207" i="2"/>
  <c r="K207" i="2" s="1"/>
  <c r="J206" i="2"/>
  <c r="K206" i="2" s="1"/>
  <c r="J205" i="2"/>
  <c r="J211" i="2"/>
  <c r="K211" i="2" s="1"/>
  <c r="J210" i="2"/>
  <c r="K210" i="2" s="1"/>
  <c r="J482" i="2" l="1"/>
  <c r="K482" i="2"/>
  <c r="K209" i="2"/>
  <c r="J204" i="2"/>
  <c r="K205" i="2"/>
  <c r="K204" i="2" s="1"/>
  <c r="J209" i="2"/>
  <c r="J329" i="2" l="1"/>
  <c r="K329" i="2" s="1"/>
  <c r="J328" i="2"/>
  <c r="K328" i="2" s="1"/>
  <c r="J326" i="2"/>
  <c r="K326" i="2" s="1"/>
  <c r="J324" i="2"/>
  <c r="K324" i="2" s="1"/>
  <c r="J323" i="2"/>
  <c r="K323" i="2" s="1"/>
  <c r="J534" i="2" l="1"/>
  <c r="K534" i="2" s="1"/>
  <c r="J533" i="2"/>
  <c r="K533" i="2" s="1"/>
  <c r="J532" i="2" l="1"/>
  <c r="K532" i="2"/>
  <c r="H298" i="2"/>
  <c r="J313" i="2" l="1"/>
  <c r="K313" i="2" s="1"/>
  <c r="J312" i="2"/>
  <c r="K312" i="2" s="1"/>
  <c r="J310" i="2"/>
  <c r="K310" i="2" s="1"/>
  <c r="J309" i="2"/>
  <c r="K309" i="2" s="1"/>
  <c r="J308" i="2"/>
  <c r="K308" i="2" s="1"/>
  <c r="J307" i="2"/>
  <c r="K305" i="2"/>
  <c r="J304" i="2"/>
  <c r="K304" i="2" s="1"/>
  <c r="J303" i="2"/>
  <c r="J301" i="2"/>
  <c r="K301" i="2" s="1"/>
  <c r="J300" i="2"/>
  <c r="K300" i="2" s="1"/>
  <c r="J299" i="2"/>
  <c r="K297" i="2"/>
  <c r="J296" i="2"/>
  <c r="K296" i="2" s="1"/>
  <c r="J295" i="2"/>
  <c r="K295" i="2" s="1"/>
  <c r="J294" i="2"/>
  <c r="K294" i="2" s="1"/>
  <c r="J292" i="2"/>
  <c r="K292" i="2" s="1"/>
  <c r="J291" i="2"/>
  <c r="J289" i="2"/>
  <c r="K289" i="2" s="1"/>
  <c r="J288" i="2"/>
  <c r="K288" i="2" s="1"/>
  <c r="J287" i="2"/>
  <c r="K287" i="2" s="1"/>
  <c r="J286" i="2"/>
  <c r="K286" i="2" s="1"/>
  <c r="J311" i="2" l="1"/>
  <c r="J298" i="2"/>
  <c r="K299" i="2"/>
  <c r="J302" i="2"/>
  <c r="J290" i="2"/>
  <c r="K303" i="2"/>
  <c r="K302" i="2" s="1"/>
  <c r="K311" i="2"/>
  <c r="J306" i="2"/>
  <c r="K307" i="2"/>
  <c r="K306" i="2" s="1"/>
  <c r="K298" i="2"/>
  <c r="J293" i="2"/>
  <c r="K293" i="2"/>
  <c r="K291" i="2"/>
  <c r="K290" i="2" s="1"/>
  <c r="J285" i="2"/>
  <c r="K285" i="2"/>
  <c r="J621" i="2" l="1"/>
  <c r="K621" i="2" s="1"/>
  <c r="J114" i="2" l="1"/>
  <c r="K114" i="2" s="1"/>
  <c r="J113" i="2"/>
  <c r="K113" i="2" s="1"/>
  <c r="J112" i="2"/>
  <c r="K112" i="2" s="1"/>
  <c r="J111" i="2"/>
  <c r="J109" i="2"/>
  <c r="K109" i="2" s="1"/>
  <c r="J108" i="2"/>
  <c r="K108" i="2" s="1"/>
  <c r="J107" i="2"/>
  <c r="J105" i="2"/>
  <c r="K105" i="2" s="1"/>
  <c r="J104" i="2"/>
  <c r="K104" i="2" s="1"/>
  <c r="J103" i="2"/>
  <c r="K103" i="2" s="1"/>
  <c r="J102" i="2"/>
  <c r="K102" i="2" s="1"/>
  <c r="J100" i="2"/>
  <c r="K100" i="2" s="1"/>
  <c r="J99" i="2"/>
  <c r="K99" i="2" s="1"/>
  <c r="J98" i="2"/>
  <c r="K98" i="2" s="1"/>
  <c r="J97" i="2"/>
  <c r="J85" i="2"/>
  <c r="K85" i="2" s="1"/>
  <c r="J84" i="2"/>
  <c r="K84" i="2" s="1"/>
  <c r="J83" i="2"/>
  <c r="K83" i="2" s="1"/>
  <c r="J82" i="2"/>
  <c r="K82" i="2" s="1"/>
  <c r="J80" i="2"/>
  <c r="K80" i="2" s="1"/>
  <c r="J76" i="2"/>
  <c r="K76" i="2" s="1"/>
  <c r="J75" i="2"/>
  <c r="K75" i="2" s="1"/>
  <c r="J74" i="2"/>
  <c r="K74" i="2" s="1"/>
  <c r="J73" i="2"/>
  <c r="K73" i="2" s="1"/>
  <c r="J71" i="2"/>
  <c r="K71" i="2" s="1"/>
  <c r="J70" i="2"/>
  <c r="K70" i="2" s="1"/>
  <c r="J69" i="2"/>
  <c r="K69" i="2" s="1"/>
  <c r="J68" i="2"/>
  <c r="K68" i="2" s="1"/>
  <c r="J66" i="2"/>
  <c r="K66" i="2" s="1"/>
  <c r="J106" i="2" l="1"/>
  <c r="J96" i="2"/>
  <c r="J110" i="2"/>
  <c r="K111" i="2"/>
  <c r="K110" i="2" s="1"/>
  <c r="J101" i="2"/>
  <c r="K101" i="2"/>
  <c r="K107" i="2"/>
  <c r="K106" i="2" s="1"/>
  <c r="K97" i="2"/>
  <c r="K96" i="2" s="1"/>
  <c r="J81" i="2"/>
  <c r="J72" i="2"/>
  <c r="K72" i="2"/>
  <c r="K81" i="2"/>
  <c r="K67" i="2"/>
  <c r="J67" i="2"/>
  <c r="J553" i="2" l="1"/>
  <c r="K553" i="2" s="1"/>
  <c r="J552" i="2"/>
  <c r="K552" i="2" s="1"/>
  <c r="J551" i="2"/>
  <c r="K551" i="2" s="1"/>
  <c r="J550" i="2"/>
  <c r="K550" i="2" s="1"/>
  <c r="J548" i="2"/>
  <c r="K548" i="2" s="1"/>
  <c r="J547" i="2"/>
  <c r="K547" i="2" s="1"/>
  <c r="J546" i="2"/>
  <c r="K546" i="2" s="1"/>
  <c r="J545" i="2"/>
  <c r="K545" i="2" s="1"/>
  <c r="J549" i="2" l="1"/>
  <c r="K549" i="2"/>
  <c r="K544" i="2"/>
  <c r="J544" i="2"/>
  <c r="J515" i="2"/>
  <c r="K515" i="2" s="1"/>
  <c r="J514" i="2"/>
  <c r="K514" i="2" s="1"/>
  <c r="J512" i="2"/>
  <c r="K512" i="2" s="1"/>
  <c r="J511" i="2"/>
  <c r="K511" i="2" s="1"/>
  <c r="K513" i="2" l="1"/>
  <c r="K510" i="2"/>
  <c r="J513" i="2"/>
  <c r="J510" i="2"/>
  <c r="J264" i="2" l="1"/>
  <c r="K264" i="2" s="1"/>
  <c r="J263" i="2"/>
  <c r="K263" i="2" l="1"/>
  <c r="K260" i="2" s="1"/>
  <c r="J260" i="2"/>
  <c r="J40" i="2"/>
  <c r="K40" i="2" s="1"/>
  <c r="J39" i="2"/>
  <c r="K39" i="2" s="1"/>
  <c r="J38" i="2"/>
  <c r="K38" i="2" s="1"/>
  <c r="J37" i="2"/>
  <c r="K37" i="2" s="1"/>
  <c r="K36" i="2" l="1"/>
  <c r="J36" i="2"/>
  <c r="J35" i="2" l="1"/>
  <c r="K35" i="2" s="1"/>
  <c r="J34" i="2"/>
  <c r="K34" i="2" s="1"/>
  <c r="J33" i="2"/>
  <c r="K33" i="2" s="1"/>
  <c r="J32" i="2"/>
  <c r="K32" i="2" s="1"/>
  <c r="J31" i="2" l="1"/>
  <c r="K31" i="2"/>
  <c r="J315" i="2" l="1"/>
  <c r="K315" i="2" s="1"/>
  <c r="J319" i="2" l="1"/>
  <c r="K319" i="2" s="1"/>
  <c r="J325" i="2" l="1"/>
  <c r="K325" i="2" s="1"/>
  <c r="J322" i="2"/>
  <c r="K322" i="2" s="1"/>
  <c r="J318" i="2"/>
  <c r="K318" i="2" s="1"/>
  <c r="J317" i="2"/>
  <c r="K317" i="2" s="1"/>
  <c r="K316" i="2" l="1"/>
  <c r="J316" i="2"/>
  <c r="J321" i="2"/>
  <c r="K321" i="2"/>
</calcChain>
</file>

<file path=xl/sharedStrings.xml><?xml version="1.0" encoding="utf-8"?>
<sst xmlns="http://schemas.openxmlformats.org/spreadsheetml/2006/main" count="1526" uniqueCount="472">
  <si>
    <t>Наименование объекта</t>
  </si>
  <si>
    <t>Номер расценки УНЦ</t>
  </si>
  <si>
    <t xml:space="preserve"> тыс. руб</t>
  </si>
  <si>
    <t>П5-01</t>
  </si>
  <si>
    <t>Приказ Минэнерго России № 75 от 08.02.16.</t>
  </si>
  <si>
    <t>СИП-3 1*70</t>
  </si>
  <si>
    <t>блочный тип</t>
  </si>
  <si>
    <t>киосковый тип</t>
  </si>
  <si>
    <t>Протяженность ЛЭП, мощность ТП</t>
  </si>
  <si>
    <t>Полная
стоимость 
строительства по ИПР (с НДС)</t>
  </si>
  <si>
    <t>Примечание</t>
  </si>
  <si>
    <t>Наименование УНЦ, тип ТП, марка провода (кабеля)</t>
  </si>
  <si>
    <t>Стоимость проекта не превышает расходы по УНЦ</t>
  </si>
  <si>
    <t>УНЦ СМР (1км)</t>
  </si>
  <si>
    <t>Коэффициент перехода</t>
  </si>
  <si>
    <t>УНЦ опор (1км)</t>
  </si>
  <si>
    <t>Л3-02-1</t>
  </si>
  <si>
    <t>УНЦ СИП</t>
  </si>
  <si>
    <t>Л7-04-3</t>
  </si>
  <si>
    <t>П3-02</t>
  </si>
  <si>
    <t>Л7-05-3</t>
  </si>
  <si>
    <t>УНЦ ячейки</t>
  </si>
  <si>
    <t>П6-06</t>
  </si>
  <si>
    <t>УНЦ КЛ (1 км)</t>
  </si>
  <si>
    <t>УНЦ транш (1 км по трассе)</t>
  </si>
  <si>
    <t>ПИР ВЛ (1 ед)</t>
  </si>
  <si>
    <t>ПИР (1 объект)</t>
  </si>
  <si>
    <t>ПИР КЛ (1 км по трассе)</t>
  </si>
  <si>
    <t>Б2-02-4</t>
  </si>
  <si>
    <t>АВБбШв 4*240</t>
  </si>
  <si>
    <t>Б2-02-3</t>
  </si>
  <si>
    <t>УНЦ ГНБ (1 км)</t>
  </si>
  <si>
    <t>км, тн, ед, объект, кв.м</t>
  </si>
  <si>
    <t xml:space="preserve">Норматив цены по УНЦ за 1 км, 1 тн, 1 ед, 1 объекта, 1 кв.м (без НДС) </t>
  </si>
  <si>
    <t>Стоимость по УНЦ за кол-во км, тн, ед, объектов, кв.м (без НДС)</t>
  </si>
  <si>
    <t>Идентификатор инвестиционного проекта</t>
  </si>
  <si>
    <t>Б2-01-4</t>
  </si>
  <si>
    <t>J_C2.2.173.2019</t>
  </si>
  <si>
    <t>J_C2.2.175.2019</t>
  </si>
  <si>
    <t>ААБл 3*240</t>
  </si>
  <si>
    <t>J_C2.2.176.2019</t>
  </si>
  <si>
    <t>ААБл 3*150</t>
  </si>
  <si>
    <t>J_C2.2.180.2019</t>
  </si>
  <si>
    <t>СИП-2 4х95</t>
  </si>
  <si>
    <t>Л3-01-1</t>
  </si>
  <si>
    <t>Строительство 2КЛ-0,4кВ от БКТП-2х250 до ВРУ очистных сооружений д.Рассудово</t>
  </si>
  <si>
    <t>СИП-3 1х95</t>
  </si>
  <si>
    <t>СИП-2 4х70</t>
  </si>
  <si>
    <t>Л7-24-2</t>
  </si>
  <si>
    <t>УНЦ здания (1 ед)</t>
  </si>
  <si>
    <t>П3-01</t>
  </si>
  <si>
    <t>Технологическое присоединение до 15 кВт</t>
  </si>
  <si>
    <t>Л7-27-2</t>
  </si>
  <si>
    <t>Технологическое присоединение свыше 150 кВт</t>
  </si>
  <si>
    <t>1.2. Реконструкция, модернизация, техническое перевооружение</t>
  </si>
  <si>
    <t>1.1. Технологическое присоединение</t>
  </si>
  <si>
    <t>Реконструкция трансформаторных подстанций</t>
  </si>
  <si>
    <t>Реконструкция линий электропередачи</t>
  </si>
  <si>
    <t>№№ пп</t>
  </si>
  <si>
    <t>L_C2.34.2021</t>
  </si>
  <si>
    <t>Строительство ВЛ-0,4кВ от КТП-1х400 до жилых домов д.Семенково</t>
  </si>
  <si>
    <t>СИП-3 1*95</t>
  </si>
  <si>
    <t>СИП-2 4х50</t>
  </si>
  <si>
    <t>Л7-20-2</t>
  </si>
  <si>
    <t>Технологическое присоединение до 150 кВт</t>
  </si>
  <si>
    <t>L_C2.57.2021</t>
  </si>
  <si>
    <t>Строительство ВЛ-0,4кВ от УЗТП-7 до жилого дома Слюсаренко д.Сенькино-Секерино</t>
  </si>
  <si>
    <t>Стоимость по УНЦ с учетом НДС, ИПЦ</t>
  </si>
  <si>
    <t>M_C2.69.2022</t>
  </si>
  <si>
    <t>Строительство 4КЛ-0,4кВ от ТП-1272 до КНС с.Красное</t>
  </si>
  <si>
    <t>Строительство ВЛ-10кВ до КРН-10кВ для техприсоединения объекта АО "ОЭК" п.Курилово вблизи СНТ "Курилово"</t>
  </si>
  <si>
    <t>M_C2.71.2022</t>
  </si>
  <si>
    <t>Реконструкция РУ-10кВ в ЗТП-1 ДНП  "Витязь" д.Десна</t>
  </si>
  <si>
    <t>L_Р1.2.7.2022</t>
  </si>
  <si>
    <t>L_Р1.2.8.2022</t>
  </si>
  <si>
    <t>Реконструкция РУ-10кВ в ЗТП-2 ДНП  "Витязь" д.Десна</t>
  </si>
  <si>
    <t>СИП-3 1*120</t>
  </si>
  <si>
    <t>Л7-06-3</t>
  </si>
  <si>
    <t>M_Р1.1.19.2022</t>
  </si>
  <si>
    <t>M_Р1.1.20.2022</t>
  </si>
  <si>
    <t>Реконструкция сетей с целью технологического присоединения</t>
  </si>
  <si>
    <t>Строительство КТП-2х400 СНТ "Белые березки", д.Овечкино</t>
  </si>
  <si>
    <t>Строительство ВЛ-0,4кВ от КТП-2х400 до жилых домов СНТ "Белые березки", д.Овечкино</t>
  </si>
  <si>
    <t>Строительство ВЛ-10кВ от ф.7 с РП-8 до КТП-1х630 СНТ "Рассвет", д.Свитино</t>
  </si>
  <si>
    <t>N_C2.116.2023</t>
  </si>
  <si>
    <t>N_C2.117.2023</t>
  </si>
  <si>
    <t>Строительство КТП-1х630 СНТ "Рассвет", д.Свитино</t>
  </si>
  <si>
    <t>Строительство ВЛ-0,4кВ от КТП-1х630 до жилых домов СНТ "Рассвет", д.Свитино</t>
  </si>
  <si>
    <t>N_C2.118.2023</t>
  </si>
  <si>
    <t>N_C2.120.2023</t>
  </si>
  <si>
    <t>N_C2.121.2023</t>
  </si>
  <si>
    <t>Строительство ВЛ-0,4кВ от ТП-1406 до жилого дома Богатской И.Н. с.Ознобишено</t>
  </si>
  <si>
    <t>Строительство ВЛ-10кВ от ф.14 с РТП-13 до КТП-1х250 СНТ "Литейщик", д.Кленовка</t>
  </si>
  <si>
    <t>Строительство КРН-10кВ СНТ "Литейщик", д.Кленовка</t>
  </si>
  <si>
    <t>N_C2.125.2024</t>
  </si>
  <si>
    <t>Строительство КТП-1х250 СНТ "Литейщик", д.Кленовка</t>
  </si>
  <si>
    <t>N_C2.124.2023</t>
  </si>
  <si>
    <t>N_C2.126.2024</t>
  </si>
  <si>
    <t>N_C2.127.2024</t>
  </si>
  <si>
    <t>N_C2.128.2024</t>
  </si>
  <si>
    <t>Начальник ПЭО АО "РСП"                                                                                        И.Н. Залевский</t>
  </si>
  <si>
    <t>Развитие и модернизация учета электрической энергии</t>
  </si>
  <si>
    <t>УНЦ ИИК (1точка учета)</t>
  </si>
  <si>
    <t>М_Р1.3.2.2022</t>
  </si>
  <si>
    <t>М_Р1.3.3.2022</t>
  </si>
  <si>
    <t>УНЦ ИИК (1 точка учета)</t>
  </si>
  <si>
    <t>N_Р1.3.4.2023</t>
  </si>
  <si>
    <t>N_C2.129.2023</t>
  </si>
  <si>
    <t>Строительство 2ВЛ-10кВ от ф.17,24 с ПС-377 до КРН-10 кВ № 1 и № 2 в сторону БКТП-2х400 д.Яковлево</t>
  </si>
  <si>
    <t>N_C2.130.2023</t>
  </si>
  <si>
    <t>Строительство 2 КРН-10кВ для техприсоединения очистных сооружений д.Яковлево</t>
  </si>
  <si>
    <t>N_C2.131.2023</t>
  </si>
  <si>
    <t>Строительство 2КЛ-10кВ от КРН-10 кВ № 1 и № 2 с ф.17,24 ПС-377 до  БКТП-2х400 д.Яковлево</t>
  </si>
  <si>
    <t>N_C2.132.2023</t>
  </si>
  <si>
    <t>Строительство БКТП-2х400 для техприсоединения очистных сооружений д.Яковлево</t>
  </si>
  <si>
    <t>N_C2.133.2023</t>
  </si>
  <si>
    <t>Монтаж трехфзного средства коммерческого учета полукосвенного включения для очистных сооружений д.Яковлево</t>
  </si>
  <si>
    <t>N_C2.134.2023</t>
  </si>
  <si>
    <t>Строительство 4КЛ-0,4кВ от БКТП-2х400 до очистных сооружений д.Яковлево</t>
  </si>
  <si>
    <t>N_C2.135.2023</t>
  </si>
  <si>
    <t>Строительство ВЛ-10кВ от ф.6 с ПС-773 до КТП-1х630 для техприсоединения автозаправочной станции на 3-м км Калужско-Киевского шоссе</t>
  </si>
  <si>
    <t>Стоимость проекта превышает расходы по УНЦ, так как расчет договора произведен по стоимости присоединенной мощности (500 кВт)</t>
  </si>
  <si>
    <t>N_C2.136.2023</t>
  </si>
  <si>
    <t>Строительство КТП-1х630 для техприсоединения автозаправочной станции на 3-м км Калужско-Киевского шоссе</t>
  </si>
  <si>
    <t>N_C2.137.2023</t>
  </si>
  <si>
    <t>Монтаж трехфзного средства коммерческого учета полукосвенного включения для автозаправочной станции на 3-м км Калужско-Киевского шоссе</t>
  </si>
  <si>
    <t>Строительство ВЛ-0,4кВ от КТП-1х250 до жилых домов СНТ "Литейщик", д.Кленовка</t>
  </si>
  <si>
    <t>Монтаж трехфзного средства коммерческого учета косвенного включения для КНС с.Красное</t>
  </si>
  <si>
    <t>M_C2.70.2022</t>
  </si>
  <si>
    <t>N_Р1.2.23.2023</t>
  </si>
  <si>
    <t>Стоимость проекта превышает расходы по УНЦ</t>
  </si>
  <si>
    <t>Строительство БКТП-2х1000 п.Ерино</t>
  </si>
  <si>
    <t>Строительство 2КЛ-10кВ от РТП-39 до БКТП-2х1000 п.Ерино</t>
  </si>
  <si>
    <t>Строительство 14КЛ-0,4кВ от БКТП-2х1000 до школы п.Ерино</t>
  </si>
  <si>
    <t>АВБбШв 4*240;
АВБбШв 4*95;
АВБбШв 4*35</t>
  </si>
  <si>
    <t>Монтаж трехфзного средства коммерческого учета прямого включения для школы п.Ерино</t>
  </si>
  <si>
    <t>Монтаж трехфзного средства коммерческого учета полукосвенного включения для школы п.Ерино</t>
  </si>
  <si>
    <t>N_C2.138.2024</t>
  </si>
  <si>
    <t>N_C2.139.2024</t>
  </si>
  <si>
    <t>N_C2.52.2.2023</t>
  </si>
  <si>
    <t>Строительство КРН-10кВ для техприсоединения складских помещений д.Терехово</t>
  </si>
  <si>
    <t>N_C2.52.1.2023</t>
  </si>
  <si>
    <t>Строительство ВЛ-10кВ от оп.с ф.7/ПС-773 до КТП-314 д.Терехово</t>
  </si>
  <si>
    <t>N_Р1.2.24.2023</t>
  </si>
  <si>
    <t>Реконструкция КТП-314 д.Терехово с увеличением трансформаторной мощности на 0,150 МВА</t>
  </si>
  <si>
    <t>Информация о соответствии стоимости объектов капитального строительства ИПР 2024-2029 годов</t>
  </si>
  <si>
    <t>в отношении которых Минэнерго России установлены укрупненные нормативы цены (приказ Минэнерго России от 26.02.2024 г. № 131)</t>
  </si>
  <si>
    <t>Л1-01-1
Ц2-95-1</t>
  </si>
  <si>
    <t>Э1-07-2
Ц1-95-2</t>
  </si>
  <si>
    <t>Л1-02-1
Ц2-95-2</t>
  </si>
  <si>
    <t>Э1-08-1
Ц1-95-2</t>
  </si>
  <si>
    <t>В3-01-1
Ц1-95-1</t>
  </si>
  <si>
    <t>Э1-06-1
Ц1-95-2</t>
  </si>
  <si>
    <t>К3-10-1
Ц1-95-10</t>
  </si>
  <si>
    <t>Н1-01-4
Ц1-95-5</t>
  </si>
  <si>
    <t>А1-33
Ц1-95-9</t>
  </si>
  <si>
    <t>В3-01-4
Ц1-95-1</t>
  </si>
  <si>
    <t>К1-06-2
Ц1-95-10</t>
  </si>
  <si>
    <t>Э3-07-2
Ц1-95-4</t>
  </si>
  <si>
    <t>П6-08</t>
  </si>
  <si>
    <t>А1-81
Ц1-95-9</t>
  </si>
  <si>
    <t>Э3-09-2
Ц1-95-4</t>
  </si>
  <si>
    <t>К1-08-2
Ц1-95-10</t>
  </si>
  <si>
    <t>Н1-01-2
Ц1-95-5</t>
  </si>
  <si>
    <t>К3-06-1
Ц1-95-10</t>
  </si>
  <si>
    <t>К3-03-1
Ц1-95-10</t>
  </si>
  <si>
    <t>Э1-07-1
Ц1-95-2</t>
  </si>
  <si>
    <t>Реконструкция КТП-1370 СНТ "Ветеран МО" с увеличением трансформаторной мощности на 0,230 МВА</t>
  </si>
  <si>
    <t>Реконструкция ВКЛ-10кВ от ф.18 с ПС-377 до ЗТП-312 п.Минзаг. Протяженность по трассе 1,114 км</t>
  </si>
  <si>
    <t>Реконструкция ВКЛ-10кВ от ф.22 с ПС-377 до ЗТП-312 п.Минзаг. Протяженность по трассе 1,045 км</t>
  </si>
  <si>
    <t>ПИР ВЛ (1 ВЛ)</t>
  </si>
  <si>
    <t>Строительство ВЛ-0,4 кВ от ТП-578 до участка Бений АВ п.Знамя Октября</t>
  </si>
  <si>
    <t>O_C.1.2024</t>
  </si>
  <si>
    <t>O_C.2.2024</t>
  </si>
  <si>
    <t>Строительство ВЛ-0,4 кВ от ТП-3602 до участка Манташян РО с.Остафьево</t>
  </si>
  <si>
    <t>O_C.3.2024</t>
  </si>
  <si>
    <t>O_C.4.2024</t>
  </si>
  <si>
    <t>Строительство ВЛ-0,4 кВ от ЗТП-1272 до участкаТарановой ЮВ с.Красное</t>
  </si>
  <si>
    <t>Строительство ВЛ-0,4 кВ от ТП-591 до участка Долганюк АО с.Вороново</t>
  </si>
  <si>
    <t>O_C.5.2024</t>
  </si>
  <si>
    <t>Строительство ВЛ-0,4 кВ от ТП-730 до участка Трифоновой ЛН с.Вороново</t>
  </si>
  <si>
    <t>O_C.6.2024</t>
  </si>
  <si>
    <t>Строительство КЛ-0,4 кВ от ТП-881 до участка Суворовой ОО ДПК "Журналист" д.Шаганино</t>
  </si>
  <si>
    <t>O_C.8.2024</t>
  </si>
  <si>
    <t>Строительство ВЛ-0,4 от ТП-311 до торгово-офисного помещения п.ЛМС</t>
  </si>
  <si>
    <t>Строительство КЛ-10кВ от ТП-1765 до ТП-1х1000 г.Щербинка. Протяженность линии 0,170 км</t>
  </si>
  <si>
    <t>O_C.9.1.2024</t>
  </si>
  <si>
    <t>Строительство КТП-1х1000 для техприсоединения нежилого здания г.Щербинка. Трансформаторная мощность 1,000 МВА.</t>
  </si>
  <si>
    <t>O_C.9.2.2024</t>
  </si>
  <si>
    <t>Э1-09-1
Ц1-95-4</t>
  </si>
  <si>
    <t>O_C.10.1.2024</t>
  </si>
  <si>
    <t>Строительство 2КЛ-10кВ от ЗТП-1372 до БКТП-2х400 п.Курилово. Протяженность линии 0,320 км.</t>
  </si>
  <si>
    <t>Н1-02-2
Ц1-95-5</t>
  </si>
  <si>
    <t>Строительство БКТП-2х400 п.Курилово. Трансформаторная мощность 0,800 МВА</t>
  </si>
  <si>
    <t>O_C.10.2.2024</t>
  </si>
  <si>
    <t>O_C.10.3.2024</t>
  </si>
  <si>
    <t>Строительство 6КЛ-0,4кВ от БКТП-2х400 до каркасно-тентовых конструкций п.Курилово. Протяженность линий 0,840 км</t>
  </si>
  <si>
    <t>АВБбШв 4*150</t>
  </si>
  <si>
    <t>К3-08-1
Ц1-95-10</t>
  </si>
  <si>
    <t>O_C.11.1.2024</t>
  </si>
  <si>
    <t>Строительство ВЛ-10кВ от ф.16 с ПС-59 до КТП-1х250 д.Семенково. Протяженность линии 0,693 км.</t>
  </si>
  <si>
    <t>Строительство КРН-10кВ для техприсоединения автопарковки д.Семенково</t>
  </si>
  <si>
    <t>O_C.11.2.2024</t>
  </si>
  <si>
    <t>Строительство КТП-1х250 д.Семенково. Трансформаторная мощность 0,250 МВА</t>
  </si>
  <si>
    <t>O_C.11.3.2024</t>
  </si>
  <si>
    <t xml:space="preserve">Строительство ВЛ-0,4кВ от ТП-311 до КНС «Приозерная» п.ЛМС. Протяженность линии 0,250 км. </t>
  </si>
  <si>
    <t>O_C.12.2024</t>
  </si>
  <si>
    <t>Строительство ВЛ-10кВ от ф.24 ПС-377 до КТП-1х400 д.Кувекино. Протяженность линии 0,330 км</t>
  </si>
  <si>
    <t>O_C.13.1.2024</t>
  </si>
  <si>
    <t>Строительство КТП-1х400 д.Кувекино. Трансформаторная мощность 0,400 МВА.</t>
  </si>
  <si>
    <t>O_C.13.2.2024</t>
  </si>
  <si>
    <t>Э3-06-1
Ц1-95-4</t>
  </si>
  <si>
    <t>П6-07</t>
  </si>
  <si>
    <t>Строительство 2КЛ-10кВ от ф.11 и ф.30 с ЦРП-3/ПС-494 до 2КРН-10кВ д.Кувекино. Протяженность линии 0,500 км.</t>
  </si>
  <si>
    <t>O_C.14.1.2024</t>
  </si>
  <si>
    <t>прибор учета</t>
  </si>
  <si>
    <t>А1-14
Ц1-95-9</t>
  </si>
  <si>
    <t>А1-08
Ц1-95-9</t>
  </si>
  <si>
    <t>O_C.14.2.2024</t>
  </si>
  <si>
    <t>Строительство 2КРН-10кВ д.Кувекино</t>
  </si>
  <si>
    <t>O_C.14.3.2024</t>
  </si>
  <si>
    <t>Строительство 2КЛ-10кВ от 2КРН-10кВ до РП-10кВ (1500кВт) заявителя д.Кувекино. Протяженность линии 2,490 км</t>
  </si>
  <si>
    <t>O_C.14.4.2024</t>
  </si>
  <si>
    <t>А1-48
Ц1-95-9</t>
  </si>
  <si>
    <t>Строительство распределительного пункта номинальным током 500А 10 ячеек  д.Кувекино</t>
  </si>
  <si>
    <t>O_C.15.1.2024</t>
  </si>
  <si>
    <t>Э4-01-5
Ц1-95-4</t>
  </si>
  <si>
    <t>УНЦ ячейки (1 ячейка)</t>
  </si>
  <si>
    <t>В8-01-1
Ц1-95-1</t>
  </si>
  <si>
    <t>O_C.15.2.2024</t>
  </si>
  <si>
    <t>Строительство 2КЛ-10кВ от РП-10кВ до РП-10кВ (2500кВт) заявителя д.Кувекино. Протяженность линии 6,790 км</t>
  </si>
  <si>
    <t>O_C.15.3.2024</t>
  </si>
  <si>
    <t>Монтаж средства коммерческого учета трехфазного косвенного включения (РП-10кВ 1500кВт) д.Кувекино</t>
  </si>
  <si>
    <t>Монтаж средства коммерческого учета трехфазного косвенного включения (РП-10кВ 2500кВт) д.Кувекино</t>
  </si>
  <si>
    <t>Строительство 2КЛ-10кВ от ф.3 и ф.6 с ПС-727 до РТП-2х630 д.Красная Пахра. Протяженность линии 0,200 км.</t>
  </si>
  <si>
    <t>O_C.16.1.2025</t>
  </si>
  <si>
    <t>Строительство РТП-2х630 д.Красная Пахра. Трансформаторная мощность 1,260 МВА.</t>
  </si>
  <si>
    <t>O_C.16.2.2025</t>
  </si>
  <si>
    <t>Э3-08-2
Ц1-95-4</t>
  </si>
  <si>
    <t>Строительство 8КЛ-0,4кВ от РТП-2х630 до административного здания д.Красная Пахра. Протяженность линии 1,480 км</t>
  </si>
  <si>
    <t>O_C.16.3.2025</t>
  </si>
  <si>
    <t>АВБбШв 
4*240-0,880км
4*50 - 0,600км</t>
  </si>
  <si>
    <t>К3-04-1
Ц1-95-10</t>
  </si>
  <si>
    <t>Строительство 2КВЛ-10кВ от ф.3 и ф.42 ПС-813 до РТП-2х630 д.Лапшинка. Протяженность линии 1,065 км</t>
  </si>
  <si>
    <t>O_C.17.1.2025</t>
  </si>
  <si>
    <t>ААБл 3х150 - 1,010км
СИП 3х95 - 0,055км</t>
  </si>
  <si>
    <t>Строительство 2 КРУН-10кВ д.Лапшинка.</t>
  </si>
  <si>
    <t>O_C.17.2.2025</t>
  </si>
  <si>
    <t>Строительство РТП-2х630 д.Лапшинка. Трансформаторная мощность 1,260 МВА.</t>
  </si>
  <si>
    <t>O_C.17.3.2025</t>
  </si>
  <si>
    <t>Строительство 8КЛ-0,4кВ от РТП-2х630 до дошкольного отделения д.Лапшинка. Протяженность линии 0,540 км.</t>
  </si>
  <si>
    <t>O_C.17.4.2025</t>
  </si>
  <si>
    <t>АВБбШв 
4*240-0,340км
4*50 - 0,200км</t>
  </si>
  <si>
    <t>Строительство ВЛ-10кВ от ф.4 с РТП-38 до 2КРН-10кВ п.Воскресенский. Протяженность линии 0,030 км.</t>
  </si>
  <si>
    <t>O_C.18.1.2025</t>
  </si>
  <si>
    <t>O_C.18.2.2025</t>
  </si>
  <si>
    <t>Строительство 2КРН-10кВ п.Воскресенское</t>
  </si>
  <si>
    <t>Строительство 2КЛ-10кВ от 2КРН-10кВ до ЗТП-2х630 п.Воскресенское. Протяженность линии 0,310 км</t>
  </si>
  <si>
    <t>O_C.18.3.2025</t>
  </si>
  <si>
    <t>Строительство ЗТП-2х630 п.Воскресенское. Трансформаторная мощность 1,260 МВА</t>
  </si>
  <si>
    <t>O_C.18.4.2025</t>
  </si>
  <si>
    <t>Строительство 8КЛ-0,4кВ от ЗТП-2х630 до объектов ДШИ п.Воскресенское. Протяженность линий 0,940 км</t>
  </si>
  <si>
    <t>O_C.18.5.2025</t>
  </si>
  <si>
    <t>АВБбШв 
4*240-0,420км
4*50 - 0,520км</t>
  </si>
  <si>
    <t>Реконструкция КВЛ-6кВ от ф.9 с РП-10/ПС-316 до КТП-482 д.Жуковка. Протяженность линии 0,355 км.</t>
  </si>
  <si>
    <t>О_Р.1.2024</t>
  </si>
  <si>
    <t>О_Р.2.2024</t>
  </si>
  <si>
    <t>Реконструкция ВЛ-10 кВ от опоры б/н до  КТП-755 д.Фоминское. Протяженность линии 0,205 км.</t>
  </si>
  <si>
    <t>О_Р.3.2024</t>
  </si>
  <si>
    <t>Реконструкция ВЛ-0,4кВ от КТП-755 до участков СПК "Десна-1" д.Фоминское. Протяженность 1,018 км.</t>
  </si>
  <si>
    <t>О_Р.4.2024</t>
  </si>
  <si>
    <t>Реконструкция ВКЛ-6кВ от ф.10 с ПС-357 до КТП-155 д.Тетеренки. Протяженность 0,607 км.</t>
  </si>
  <si>
    <t>О_Р.5.2024</t>
  </si>
  <si>
    <t>Реконструкция ВЛ-0,4кВ от КТП-155 до участков СНТ "Черничка" д.Тетеренки. Протяженность линии 4,550 км.</t>
  </si>
  <si>
    <t>О_Р.6.2024</t>
  </si>
  <si>
    <t>Реконструкция ВЛ-6кВ от ф.12 с ПС-596 до КТП-1450 ГСК "Каскад". Протяженность 0,354 км</t>
  </si>
  <si>
    <t>А1-36
Ц1-95-9</t>
  </si>
  <si>
    <t>Замена приборов учета на трехфазные косвенного включения в РУ-6(10)кВ с заменой трансформаторов тока и трансформаторов напряжения - 6 штук (КРН-75, ПКУ(КТП-309), КРН-113, КРН-114, РП-39-1СШ, РП-39-2СШ)</t>
  </si>
  <si>
    <t>Замена приборов учета на трехфазные косвенного включения в РУ-6(10)кВ с заменой трансформаторов напряжения - 3 штуки (ЗТП-1294(на ЗТП-1758), РП-30(на ЗТП-1758), КРН-131)</t>
  </si>
  <si>
    <t>Замена приборов учета на трехфазные косвенного включения в РУ-6(10)кВ с заменой трансформаторов тока и трансформаторов напряжения - 7 штук (КРН-119, ПКУ(КТП-111), ПКУ(КТП-273), ПКУ(КТП-94), ПКУ(ТП-378), ПКУ(ТП-92,642), ПКУ(КТП-322,898)</t>
  </si>
  <si>
    <t>А1-16
Ц1-95-9</t>
  </si>
  <si>
    <t>Н1-01-3
Ц1-95-5</t>
  </si>
  <si>
    <t>Н1-02-3
Ц1-95-5</t>
  </si>
  <si>
    <t>Н1-01-2
Ц1-95-57</t>
  </si>
  <si>
    <t>Строительство КВЛ-10кВ от оп.211 с ф.16 ПС-59 доКТП-1х630 СНТ "Механизатор" д.Кресты</t>
  </si>
  <si>
    <t>O_C.7.1.2024</t>
  </si>
  <si>
    <t>АСБл 3х95 - 0,041км
СИП 3х95 - 0,008км</t>
  </si>
  <si>
    <t>К1-04-2
Ц1-95-10</t>
  </si>
  <si>
    <t>Строительство КРН-10кВ СНТ "Механизатор" д.Кресты</t>
  </si>
  <si>
    <t>O_C.7.2.2024</t>
  </si>
  <si>
    <t>Строительство КТП-1х630 СНТ "Механизатор" д.Кресты</t>
  </si>
  <si>
    <t>O_C.7.3.2024</t>
  </si>
  <si>
    <t>Строительство ВЛ-0,4кВ от КТП-1х630 до оп.б/н ВЛ-0,4кВ СНТ "Механизатор" д.Кресты</t>
  </si>
  <si>
    <t>O_C.7.4..2024</t>
  </si>
  <si>
    <t>L_C2.25.2021</t>
  </si>
  <si>
    <t>Строительство КЛ-10кВ от ТП-1404 до КТП-1х160 д.Богородское</t>
  </si>
  <si>
    <t>ААБл 3*70</t>
  </si>
  <si>
    <t>К1-03-2
Ц1-95-10</t>
  </si>
  <si>
    <t>L_C2.28.2021</t>
  </si>
  <si>
    <t>Строительство КЛ-10кВ от РП-18 до КТП-1х250 д.Богородское</t>
  </si>
  <si>
    <t>L_C2.31.2021</t>
  </si>
  <si>
    <t>Строительство КТП-1х400 д.Семенково</t>
  </si>
  <si>
    <t>Э1-05-1
Ц1-95-2</t>
  </si>
  <si>
    <t>L_C2.32.2021</t>
  </si>
  <si>
    <t>Строительство КРН-10кВ д.Семенково</t>
  </si>
  <si>
    <t>L_C2.33.2021</t>
  </si>
  <si>
    <t>Строительство КЛ-10кВ от ф.5 с РП-13 до КТП-1х400 д.Семенково</t>
  </si>
  <si>
    <t>ААБл 3*70
СИП-3 1*70</t>
  </si>
  <si>
    <t>M_C2.87.2022</t>
  </si>
  <si>
    <t>Строительство ВЛ-04кВ от КТП-1х400 до участков СНТ "Нефтяник-94" д.Старогромово</t>
  </si>
  <si>
    <t>СИП-2 4х95-0,677
СИП-2 4х70-0,900
СИП-2 4х50-0,134
СИП-4 2х16-0,071</t>
  </si>
  <si>
    <t>УНЦ СИП 4х95</t>
  </si>
  <si>
    <t>УНЦ СИП 4х70</t>
  </si>
  <si>
    <t>УНЦ СИП 4х50</t>
  </si>
  <si>
    <t>Л7-21-2</t>
  </si>
  <si>
    <t>УНЦ СИП 2х16</t>
  </si>
  <si>
    <t>Л7-11-4</t>
  </si>
  <si>
    <t>M_C2.99.2022</t>
  </si>
  <si>
    <t>Строительство ВЛ-0,4кВ от ТП-234 до жилого дома Кулишевской ЕД д.Яковлево</t>
  </si>
  <si>
    <t>СИП-2 4х95-0,045
СИП-2 4х35-0,019</t>
  </si>
  <si>
    <t>УНЦ СИП 4х35</t>
  </si>
  <si>
    <t>N_C2.114.2023</t>
  </si>
  <si>
    <t>Строительство ВЛ-10кВ от ф.16 с РП-5 до КТП-2х400 СНТ "Белые березки", д.Овечкино</t>
  </si>
  <si>
    <t>СИП-3 1х70
ААБл 3х95</t>
  </si>
  <si>
    <t>N_C2.115.2023</t>
  </si>
  <si>
    <t>Строительство КРН-10кВ СНТ "Белые березки", д.Овечкино</t>
  </si>
  <si>
    <t>N_C2.119.2023</t>
  </si>
  <si>
    <t>Строительство КРН-10кВ СНТ "Рассвет", д.Свитино</t>
  </si>
  <si>
    <t>N_C2.122.2023</t>
  </si>
  <si>
    <t>Строительство ВЛ-0,4кВ от ТП-554 до жилого дома Шмелевой МА д.Лукошкино</t>
  </si>
  <si>
    <t>N_C2.123.2023</t>
  </si>
  <si>
    <t>Строительство ВЛ-0,4кВ от ТП-1163 до жилого дома Зелинского ДР д.Дешино</t>
  </si>
  <si>
    <t>N_C2.205.2023</t>
  </si>
  <si>
    <t>Строительство ВЛ-0,4 кВ от опоры ВЛ-0,4 от КТП-1627 до потр., пр. 0,035 км., г. Москва, п. Рязановское, д. Мостовское</t>
  </si>
  <si>
    <t>СИП-4 4х16</t>
  </si>
  <si>
    <t>Л7-32-4</t>
  </si>
  <si>
    <t>N_C2.206.2023</t>
  </si>
  <si>
    <t>Строительство ВЛ-0,4 кВ от  ТП-316 до границ земельного участка заявителя пр.0,116 км., г. Москва, п. Секерино</t>
  </si>
  <si>
    <t>N_C2.207.2023</t>
  </si>
  <si>
    <t>ВЛ-0,4 кВ от КТП-1174 до потребителя, пр. 0,068 км., г. Москва, п. СНТ "Зайчик"</t>
  </si>
  <si>
    <t>N_C2.208.2023</t>
  </si>
  <si>
    <t>Строительство ВЛ-0,4 кВ от ТП-105.1 до потребителей, пр. 0,069 км., г. Москва, п. Вороновское, п. ЛМС, Приозерный</t>
  </si>
  <si>
    <t>СИП-2 4х50-0,038
СИП-2 4х95-0,031</t>
  </si>
  <si>
    <t>N_C2.209.2023</t>
  </si>
  <si>
    <t>Строительство ВЛ-0,4 кВ от ТП-312 до потребителей, пр. 0,194 км., г. Москва, п. Краснопахорское, п. Минзаг</t>
  </si>
  <si>
    <t>N_C2.210.2023</t>
  </si>
  <si>
    <t>Строительство ВЛ-0,4 кВ отпайка от КТП-316 до потребителя, пр. 0,035 км., г. Москва, п. Михайлово-Ярцевское, Секерино</t>
  </si>
  <si>
    <t>N_C2.211.2023</t>
  </si>
  <si>
    <t>Строительство ВЛ-0,4 кВ отпайка от опоры б/н ВЛ-0,4 кВ от ТП-31 до потребителя, пр. 0,013 км. Сальково</t>
  </si>
  <si>
    <t>Л7-32-2</t>
  </si>
  <si>
    <t>N_C2.212.2023</t>
  </si>
  <si>
    <t>Строительство ВЛ-0,4 кВ ТП-1272 до потребителя, пр. 0,038 км., г. Москва, пос. Краснопахорское, с. Красное, Лесной</t>
  </si>
  <si>
    <t>L_C2.52.2022</t>
  </si>
  <si>
    <t>Строительство ВЛ-0,4кВ от ТП-314 до складских помещений д.Терехово</t>
  </si>
  <si>
    <t>СИП-2 4х35</t>
  </si>
  <si>
    <t>Л7-18-2</t>
  </si>
  <si>
    <t>N_C2.202.2023</t>
  </si>
  <si>
    <t>Строительство КРН-10кВ для техприсоединения строительного вагона ИП Спичков АВ</t>
  </si>
  <si>
    <t>M_C2.105.2022</t>
  </si>
  <si>
    <t>Строительство КТП-1х630 для техприсоединения строительного вагона ИП Спичков АВ д.Шахово</t>
  </si>
  <si>
    <t>M_C2.106.2022</t>
  </si>
  <si>
    <t>Строительство ВЛ-10кВ от ф.2 с ПС-773 до строящегося КТП-1х630 для техприсоединения строительного вагона ИП Спичков АВ д.Шахово</t>
  </si>
  <si>
    <t>СИП-3 1х70</t>
  </si>
  <si>
    <t>M_C2.107.2022</t>
  </si>
  <si>
    <t>Строительство ВЛ-0,4кВ от КТП-1х630 до строительного вагона ИП Спичков АВ</t>
  </si>
  <si>
    <t>L_C2.9.2021</t>
  </si>
  <si>
    <t>Строительство 10 КЛ-0,4кВ от БКТП-2х250 до пож.депо п.Воскресенское</t>
  </si>
  <si>
    <t>АВБбШв 4х120</t>
  </si>
  <si>
    <t>К3-07-1
Ц1-95-10</t>
  </si>
  <si>
    <t>Б2-01-3</t>
  </si>
  <si>
    <t>J_C2.2.201.2019</t>
  </si>
  <si>
    <t>Строительство БКТП-2х1250 п.Кокошкино, очистные сооружения "Кокошкино"</t>
  </si>
  <si>
    <t>Э3-10-2
Ц1-95-2</t>
  </si>
  <si>
    <t>L_C2.17.2022</t>
  </si>
  <si>
    <t>Строительство 6КЛ-0,4кВ от БКТП-2х630 до школы п.Коммунарка</t>
  </si>
  <si>
    <t>АВБбШв 4х240</t>
  </si>
  <si>
    <t>J_C2.2.197.2019</t>
  </si>
  <si>
    <t>Строительство БКТП-2х1250 д.Ватутинки, ул.Офицерская, влд.11</t>
  </si>
  <si>
    <t>Э3-9-2
Ц1-95-2</t>
  </si>
  <si>
    <t>M_C2.72.2022</t>
  </si>
  <si>
    <t>Строительство КРН-10кВ для техприсоединения объекта АО "ОЭК" п.Курилово вблизи СНТ "Курилово"</t>
  </si>
  <si>
    <t>M_C2.76.2022</t>
  </si>
  <si>
    <t>Строительство БКТП-2х630 для техприсоединения школы г.Щербинка мкрн Барыши</t>
  </si>
  <si>
    <t>M_C2.77.2022</t>
  </si>
  <si>
    <t>Строительство 2 КРН-6кВ для техприсоединения школы г.Щербинка мкрн Барыши</t>
  </si>
  <si>
    <t>М_C2.78.2022</t>
  </si>
  <si>
    <t>Строительство 2КВЛ-6кВ от ф.1 и ф.8 с ПС-592 до БКТП-2х630 для техприсоединения школы г.Щербинка мкрн Барыши</t>
  </si>
  <si>
    <t>ААБл 3*95
СИП3 1*95</t>
  </si>
  <si>
    <t>К1-04-1
Ц1-95-10</t>
  </si>
  <si>
    <t>M_C2.79.2022</t>
  </si>
  <si>
    <t>Строительство 6КЛ-0,4кВ от БКТП-2х630 до ВРУ присоединяемой школы г.Щербинка мкрн Барыши</t>
  </si>
  <si>
    <t>АВБбШв 4*185</t>
  </si>
  <si>
    <t>К3-09-1
Ц1-95-10</t>
  </si>
  <si>
    <t>N_C2.213.2023</t>
  </si>
  <si>
    <t>Строительство ВЛ-10 кВ отп от оп. б/н ф. 24 ВЛ-10 кВ с ПС-377 «Лесная» до Кувекино, пр. 0,331 км.</t>
  </si>
  <si>
    <t>N_C2.214.2023</t>
  </si>
  <si>
    <t>Строительство ТП-10/0,4 (1*400 кВА), г. Москва, п. Десеновское, вблизи д. Кувекино</t>
  </si>
  <si>
    <t>N_C2.215.2023</t>
  </si>
  <si>
    <t>Строительство КВЛ-10 кВ от сущ. опоры б/н ВЛ-10 кВ ф. 11 с ПС-706 «Щапово» РП-5 в сторону ТП-1700, пр. 0,019 км. п. Курилово</t>
  </si>
  <si>
    <t>ААБл 3*95</t>
  </si>
  <si>
    <t>К2-04-2
Ц1-95-10</t>
  </si>
  <si>
    <t>N_C2.216.2023</t>
  </si>
  <si>
    <t>Строительство КТП-445а (1*100 кВА), г. Москва, п. Первомайское, д. Жуковка</t>
  </si>
  <si>
    <t>Э1-04-1
Ц1-95-2</t>
  </si>
  <si>
    <t>N_Р1.2.13.2023</t>
  </si>
  <si>
    <t>Реконструкция КТП-1778 СНТ "Вишняки"</t>
  </si>
  <si>
    <t>N_Р1.2.14.2023</t>
  </si>
  <si>
    <t>Реконструкция КТП-1675 СНТ "Еринское"</t>
  </si>
  <si>
    <t>N_Р1.2.203.2023</t>
  </si>
  <si>
    <t>Реконструкция ВЛ-10кВ от ф.7 с РП-8 до КТП-570 СНТ "Рассвет", д.Свитино</t>
  </si>
  <si>
    <t>ААБл 3*70
СИП3 1*70</t>
  </si>
  <si>
    <t>N_Р1.2.227.2023</t>
  </si>
  <si>
    <t>Реконструкция 2 ВЛ-0,4 кВ от КТП-570 до зем. уч (ул. Южная, Центральная, Солнечная), пр. 2,675 км., г. Москва</t>
  </si>
  <si>
    <t>N_Р1.2.204.2023</t>
  </si>
  <si>
    <t>Реконструкция КТП-570 СНТ "Рассвет", д.Свитино с увеличением трансформаторной мощности на 0,380 МВА</t>
  </si>
  <si>
    <t>L_Р1.2.6.2022</t>
  </si>
  <si>
    <t>Реконструкция РУ-10кВ в ЗТП-1316 д.Сатино-Татарское. Замена 8 ячеек КСО</t>
  </si>
  <si>
    <t>N_Р1.2.15.2023</t>
  </si>
  <si>
    <t>Реконструкция КТП-1500 СНТ "Десна"</t>
  </si>
  <si>
    <t>N_Р1.2.16.2023</t>
  </si>
  <si>
    <t>Реконструкция КТП-214 СНТ "Ветеран"</t>
  </si>
  <si>
    <t>N_Р1.2.17.2023</t>
  </si>
  <si>
    <t>Реконструкция КТП-462 СНТ "Дубрава"</t>
  </si>
  <si>
    <t>N_Р1.2.18.2023</t>
  </si>
  <si>
    <t>Реконструкция КТП-816 СНТ "Ветеран"</t>
  </si>
  <si>
    <t>N_Р1.2.19.2023</t>
  </si>
  <si>
    <t>Реконструкция КТП-821 СНТ "Ветеран-2"</t>
  </si>
  <si>
    <t>N_Р1.2.20.2023</t>
  </si>
  <si>
    <t>Реконструкция КТП-1006 СНТ "Колобянка"</t>
  </si>
  <si>
    <t>N_Р1.2.21.2023</t>
  </si>
  <si>
    <t>Реконструкция КТП-1323 СНТ "Ветеран"</t>
  </si>
  <si>
    <t>N_Р1.2.22.2023</t>
  </si>
  <si>
    <t>Реконструкция КТП-1345 СНТ "Керамик"</t>
  </si>
  <si>
    <t>N_Р1.2.224.2023</t>
  </si>
  <si>
    <t>Реконструкция КТП-1305 д.Богородское поселение Роговское в г.Москве с увеличением трансформаторной мощности на 0,380 МВА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</si>
  <si>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</si>
  <si>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N_Р1.2.221.2023</t>
  </si>
  <si>
    <t>Реконструкция КРН-317 с ф.27/ПС-193 "Троицкая" к БКТП-789, г. Москва, п. Десеновское, ул. Рождественская</t>
  </si>
  <si>
    <t>N_Р1.2.222.2023</t>
  </si>
  <si>
    <t>Реконструкция КРН-6 кВ б/н с ТП-3 ф.17 ПС-173 "Троицкая" к БКТП-789 г. Москва, п. Десеновское, ул. Рождественская</t>
  </si>
  <si>
    <t>N_Р1.2.223.2023</t>
  </si>
  <si>
    <t>Реконструкция КРУН-12, г. Москва, п. Сосенское, п. Коммунарка</t>
  </si>
  <si>
    <t>N_Р1.2.225.2023</t>
  </si>
  <si>
    <t>Реконструкция КТП-1690 д.Сатино-Русское с/п Щаповское с увеличением трансформаторной мощности на 0,4 МВА</t>
  </si>
  <si>
    <t>N_Р1.1.30.2023</t>
  </si>
  <si>
    <t>Реконструкция ВЛ-0,4кВ от ТП-328 до участков СНТ "Отруб" д.Власьево</t>
  </si>
  <si>
    <t>N_Р1.1.31.2023</t>
  </si>
  <si>
    <t>Реконструкция ВЛ-0,4кВ от ТП-282 до участков СНТ "Лесное" п.Десеновское</t>
  </si>
  <si>
    <t>N_Р1.1.32.2023</t>
  </si>
  <si>
    <t>Реконструкция ВЛ-0,4кВ от ТП-283 до участков СНТ "Ворсино-2" п.Вороновское</t>
  </si>
  <si>
    <t>N_Р1.1.33.2023</t>
  </si>
  <si>
    <t>Реконструкция ВЛ-0,4кВ от ТП-1600 до участков СНТ "Победа" п.Рязановское</t>
  </si>
  <si>
    <t>СИП-2 4х95-0,255
СИП-2 4х35-0,045
СИП-2 4х120-2,535</t>
  </si>
  <si>
    <t>УНЦ СИП 4х120</t>
  </si>
  <si>
    <t>Л7-28-2</t>
  </si>
  <si>
    <t>N_Р1.1.34.2023</t>
  </si>
  <si>
    <t>Реконструкция ВЛ-0,4кВ от ЗТП-2 по ул.Суворова п.Курилово</t>
  </si>
  <si>
    <t>N_Р1.1.226.2023</t>
  </si>
  <si>
    <t>Реконструкция ВЛ-0,4кВ от КТП-690 до СНТ "Дружный" д.Бабенки п.Вороновское г.Москва</t>
  </si>
  <si>
    <t>N_Р1.1.217.2023</t>
  </si>
  <si>
    <t>Реконструкция ВЛ-0,4 кВ от ТП-1*160 кВА до границ земельного участка заявителей, пр. 0,369 км., Сальково</t>
  </si>
  <si>
    <t>УНЦ СМР (1тн опор)</t>
  </si>
  <si>
    <t>Л2-01-1
Ц2-95-1</t>
  </si>
  <si>
    <t>УНЦ опор (1тн опор)</t>
  </si>
  <si>
    <t>Л4-01-1</t>
  </si>
  <si>
    <t>Л1-02-1
Ц2-95-1</t>
  </si>
  <si>
    <t>Реконструкция КТП-1372 п.Курилово с монтажем двух ячеек</t>
  </si>
  <si>
    <t>О_Р.7.2024</t>
  </si>
  <si>
    <t>117а</t>
  </si>
  <si>
    <t>117б</t>
  </si>
  <si>
    <t>О_Р.8.2024</t>
  </si>
  <si>
    <t>Реконструкция ВЛ-0,4кВ от оп.6 с КТП-591 в сторону заявителя с.Вороново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</si>
</sst>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8" fillId="0" borderId="0"/>
  </cellStyleXfs>
  <cellXfs count="170">
    <xf numFmtId="0" fontId="0" fillId="0" borderId="0" xfId="0"/>
    <xf numFmtId="0" fontId="2" fillId="0" borderId="0" xfId="1" applyFont="1" applyFill="1"/>
    <xf numFmtId="0" fontId="4" fillId="0" borderId="0" xfId="1" applyFont="1" applyFill="1"/>
    <xf numFmtId="0" fontId="2" fillId="0" borderId="1" xfId="2" applyFont="1" applyFill="1" applyBorder="1" applyAlignment="1">
      <alignment horizontal="left" vertical="center" wrapText="1"/>
    </xf>
    <xf numFmtId="0" fontId="2" fillId="0" borderId="0" xfId="1" applyFont="1" applyFill="1" applyBorder="1"/>
    <xf numFmtId="164" fontId="2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1" xfId="7" applyFont="1" applyFill="1" applyBorder="1" applyAlignment="1">
      <alignment horizontal="right" vertical="center" wrapText="1"/>
    </xf>
    <xf numFmtId="0" fontId="2" fillId="0" borderId="0" xfId="1" applyFont="1" applyFill="1" applyAlignment="1">
      <alignment horizontal="center"/>
    </xf>
    <xf numFmtId="0" fontId="2" fillId="0" borderId="8" xfId="1" applyFont="1" applyFill="1" applyBorder="1" applyAlignment="1">
      <alignment horizontal="center" wrapText="1"/>
    </xf>
    <xf numFmtId="4" fontId="2" fillId="0" borderId="1" xfId="1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vertical="center"/>
    </xf>
    <xf numFmtId="0" fontId="2" fillId="0" borderId="1" xfId="5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right"/>
    </xf>
    <xf numFmtId="0" fontId="2" fillId="0" borderId="17" xfId="7" applyFont="1" applyFill="1" applyBorder="1" applyAlignment="1">
      <alignment horizontal="left" vertical="center" wrapText="1"/>
    </xf>
    <xf numFmtId="1" fontId="2" fillId="0" borderId="16" xfId="1" applyNumberFormat="1" applyFont="1" applyFill="1" applyBorder="1" applyAlignment="1">
      <alignment horizontal="center" vertical="center"/>
    </xf>
    <xf numFmtId="4" fontId="2" fillId="0" borderId="16" xfId="1" applyNumberFormat="1" applyFont="1" applyFill="1" applyBorder="1"/>
    <xf numFmtId="2" fontId="2" fillId="0" borderId="16" xfId="1" applyNumberFormat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 wrapText="1"/>
    </xf>
    <xf numFmtId="0" fontId="2" fillId="0" borderId="0" xfId="1" applyFont="1" applyFill="1"/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7" applyFont="1" applyFill="1" applyBorder="1" applyAlignment="1">
      <alignment horizontal="left" vertical="center" wrapText="1"/>
    </xf>
    <xf numFmtId="4" fontId="2" fillId="0" borderId="1" xfId="1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6" xfId="7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2" fillId="0" borderId="16" xfId="1" applyNumberFormat="1" applyFont="1" applyFill="1" applyBorder="1" applyAlignment="1">
      <alignment horizontal="center" vertical="center"/>
    </xf>
    <xf numFmtId="4" fontId="2" fillId="0" borderId="16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/>
    </xf>
    <xf numFmtId="49" fontId="2" fillId="0" borderId="22" xfId="1" applyNumberFormat="1" applyFont="1" applyFill="1" applyBorder="1" applyAlignment="1">
      <alignment horizontal="center" vertical="center" wrapText="1"/>
    </xf>
    <xf numFmtId="0" fontId="2" fillId="0" borderId="24" xfId="8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28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17" xfId="7" applyFont="1" applyFill="1" applyBorder="1" applyAlignment="1">
      <alignment horizontal="right" vertical="center" wrapText="1"/>
    </xf>
    <xf numFmtId="0" fontId="2" fillId="0" borderId="17" xfId="5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/>
    </xf>
    <xf numFmtId="0" fontId="7" fillId="0" borderId="33" xfId="1" applyFont="1" applyFill="1" applyBorder="1" applyAlignment="1">
      <alignment horizontal="center" vertical="center" wrapText="1"/>
    </xf>
    <xf numFmtId="0" fontId="5" fillId="0" borderId="33" xfId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horizontal="center" vertical="center" wrapText="1"/>
    </xf>
    <xf numFmtId="164" fontId="2" fillId="0" borderId="17" xfId="1" applyNumberFormat="1" applyFont="1" applyFill="1" applyBorder="1" applyAlignment="1">
      <alignment horizontal="center" vertical="center" wrapText="1"/>
    </xf>
    <xf numFmtId="164" fontId="2" fillId="0" borderId="17" xfId="1" applyNumberFormat="1" applyFont="1" applyFill="1" applyBorder="1" applyAlignment="1">
      <alignment horizontal="center" vertical="center"/>
    </xf>
    <xf numFmtId="49" fontId="2" fillId="0" borderId="35" xfId="1" applyNumberFormat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164" fontId="2" fillId="0" borderId="35" xfId="1" applyNumberFormat="1" applyFont="1" applyFill="1" applyBorder="1" applyAlignment="1">
      <alignment horizontal="center" vertical="center" wrapText="1"/>
    </xf>
    <xf numFmtId="164" fontId="2" fillId="0" borderId="35" xfId="1" applyNumberFormat="1" applyFont="1" applyFill="1" applyBorder="1" applyAlignment="1">
      <alignment horizontal="center" vertical="center"/>
    </xf>
    <xf numFmtId="4" fontId="2" fillId="0" borderId="35" xfId="1" applyNumberFormat="1" applyFont="1" applyFill="1" applyBorder="1" applyAlignment="1">
      <alignment horizontal="center" vertical="center"/>
    </xf>
    <xf numFmtId="0" fontId="2" fillId="0" borderId="35" xfId="1" applyFont="1" applyFill="1" applyBorder="1" applyAlignment="1">
      <alignment horizontal="center" vertical="center"/>
    </xf>
    <xf numFmtId="0" fontId="2" fillId="0" borderId="3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8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17" xfId="1" applyNumberFormat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2" fillId="0" borderId="1" xfId="14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" xfId="14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49" fontId="2" fillId="0" borderId="17" xfId="8" applyNumberFormat="1" applyFont="1" applyFill="1" applyBorder="1" applyAlignment="1">
      <alignment horizontal="left" vertical="center" wrapText="1"/>
    </xf>
    <xf numFmtId="1" fontId="2" fillId="0" borderId="17" xfId="1" applyNumberFormat="1" applyFont="1" applyFill="1" applyBorder="1" applyAlignment="1">
      <alignment horizontal="center" vertical="center"/>
    </xf>
    <xf numFmtId="4" fontId="2" fillId="0" borderId="17" xfId="1" applyNumberFormat="1" applyFont="1" applyFill="1" applyBorder="1"/>
    <xf numFmtId="2" fontId="2" fillId="0" borderId="17" xfId="1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left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9" fontId="2" fillId="0" borderId="16" xfId="8" applyNumberFormat="1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horizontal="left" vertical="center" wrapText="1"/>
    </xf>
    <xf numFmtId="164" fontId="2" fillId="0" borderId="16" xfId="1" applyNumberFormat="1" applyFont="1" applyFill="1" applyBorder="1" applyAlignment="1">
      <alignment horizontal="center" vertical="center" wrapText="1"/>
    </xf>
    <xf numFmtId="0" fontId="2" fillId="0" borderId="37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 wrapText="1"/>
    </xf>
    <xf numFmtId="0" fontId="2" fillId="0" borderId="37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28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center" vertical="center" wrapText="1"/>
    </xf>
    <xf numFmtId="0" fontId="7" fillId="0" borderId="36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wrapText="1"/>
    </xf>
    <xf numFmtId="0" fontId="2" fillId="0" borderId="15" xfId="1" applyFont="1" applyFill="1" applyBorder="1" applyAlignment="1">
      <alignment horizontal="center" wrapText="1"/>
    </xf>
    <xf numFmtId="0" fontId="2" fillId="0" borderId="12" xfId="1" applyFont="1" applyFill="1" applyBorder="1" applyAlignment="1">
      <alignment horizontal="center" wrapText="1"/>
    </xf>
    <xf numFmtId="0" fontId="6" fillId="0" borderId="0" xfId="1" applyFont="1" applyFill="1" applyAlignment="1">
      <alignment horizontal="center"/>
    </xf>
    <xf numFmtId="164" fontId="4" fillId="0" borderId="5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13" xfId="1" applyNumberFormat="1" applyFont="1" applyFill="1" applyBorder="1" applyAlignment="1">
      <alignment horizontal="center" vertical="center" wrapText="1"/>
    </xf>
    <xf numFmtId="0" fontId="2" fillId="0" borderId="4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2" xfId="1"/>
    <cellStyle name="Обычный 3" xfId="2"/>
    <cellStyle name="Обычный 3 10" xfId="9"/>
    <cellStyle name="Обычный 3 13" xfId="10"/>
    <cellStyle name="Обычный 3 14" xfId="11"/>
    <cellStyle name="Обычный 3 15" xfId="12"/>
    <cellStyle name="Обычный 3 2" xfId="3"/>
    <cellStyle name="Обычный 3 2 2" xfId="13"/>
    <cellStyle name="Обычный 3 20" xfId="7"/>
    <cellStyle name="Обычный 3 3" xfId="4"/>
    <cellStyle name="Обычный 3 7" xfId="5"/>
    <cellStyle name="Обычный 3 8" xfId="6"/>
    <cellStyle name="Обычный 7" xfId="8"/>
    <cellStyle name="Обычный 7 3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7"/>
  <sheetViews>
    <sheetView tabSelected="1" view="pageBreakPreview" zoomScaleNormal="70" zoomScaleSheetLayoutView="100" zoomScalePageLayoutView="60" workbookViewId="0">
      <pane ySplit="6" topLeftCell="A495" activePane="bottomLeft" state="frozen"/>
      <selection pane="bottomLeft" activeCell="F501" sqref="F501"/>
    </sheetView>
  </sheetViews>
  <sheetFormatPr defaultRowHeight="12" customHeight="1" x14ac:dyDescent="0.2"/>
  <cols>
    <col min="1" max="1" width="9.140625" style="48"/>
    <col min="2" max="2" width="13.5703125" style="8" customWidth="1"/>
    <col min="3" max="3" width="62.28515625" style="26" customWidth="1"/>
    <col min="4" max="4" width="16" style="5" customWidth="1"/>
    <col min="5" max="6" width="14" style="1" customWidth="1"/>
    <col min="7" max="7" width="1.42578125" style="1" customWidth="1"/>
    <col min="8" max="8" width="14" style="1" customWidth="1"/>
    <col min="9" max="9" width="5.85546875" style="1" customWidth="1"/>
    <col min="10" max="10" width="10.85546875" style="1" customWidth="1"/>
    <col min="11" max="11" width="10.42578125" style="1" customWidth="1"/>
    <col min="12" max="12" width="11.5703125" style="6" customWidth="1"/>
    <col min="13" max="13" width="19.140625" style="1" customWidth="1"/>
    <col min="14" max="237" width="9.140625" style="1"/>
    <col min="238" max="238" width="8.140625" style="1" customWidth="1"/>
    <col min="239" max="239" width="62.28515625" style="1" customWidth="1"/>
    <col min="240" max="240" width="9.5703125" style="1" customWidth="1"/>
    <col min="241" max="241" width="13.28515625" style="1" customWidth="1"/>
    <col min="242" max="242" width="7.28515625" style="1" bestFit="1" customWidth="1"/>
    <col min="243" max="243" width="8.5703125" style="1" bestFit="1" customWidth="1"/>
    <col min="244" max="244" width="9.7109375" style="1" customWidth="1"/>
    <col min="245" max="245" width="11.85546875" style="1" bestFit="1" customWidth="1"/>
    <col min="246" max="246" width="12.28515625" style="1" customWidth="1"/>
    <col min="247" max="247" width="13.7109375" style="1" customWidth="1"/>
    <col min="248" max="248" width="7.85546875" style="1" customWidth="1"/>
    <col min="249" max="249" width="7.28515625" style="1" customWidth="1"/>
    <col min="250" max="250" width="6.7109375" style="1" bestFit="1" customWidth="1"/>
    <col min="251" max="251" width="6.85546875" style="1" customWidth="1"/>
    <col min="252" max="257" width="6.140625" style="1" bestFit="1" customWidth="1"/>
    <col min="258" max="258" width="9" style="1" customWidth="1"/>
    <col min="259" max="259" width="8.140625" style="1" customWidth="1"/>
    <col min="260" max="260" width="9" style="1" customWidth="1"/>
    <col min="261" max="261" width="9.5703125" style="1" customWidth="1"/>
    <col min="262" max="264" width="8" style="1" bestFit="1" customWidth="1"/>
    <col min="265" max="265" width="10.140625" style="1" customWidth="1"/>
    <col min="266" max="266" width="14" style="1" bestFit="1" customWidth="1"/>
    <col min="267" max="493" width="9.140625" style="1"/>
    <col min="494" max="494" width="8.140625" style="1" customWidth="1"/>
    <col min="495" max="495" width="62.28515625" style="1" customWidth="1"/>
    <col min="496" max="496" width="9.5703125" style="1" customWidth="1"/>
    <col min="497" max="497" width="13.28515625" style="1" customWidth="1"/>
    <col min="498" max="498" width="7.28515625" style="1" bestFit="1" customWidth="1"/>
    <col min="499" max="499" width="8.5703125" style="1" bestFit="1" customWidth="1"/>
    <col min="500" max="500" width="9.7109375" style="1" customWidth="1"/>
    <col min="501" max="501" width="11.85546875" style="1" bestFit="1" customWidth="1"/>
    <col min="502" max="502" width="12.28515625" style="1" customWidth="1"/>
    <col min="503" max="503" width="13.7109375" style="1" customWidth="1"/>
    <col min="504" max="504" width="7.85546875" style="1" customWidth="1"/>
    <col min="505" max="505" width="7.28515625" style="1" customWidth="1"/>
    <col min="506" max="506" width="6.7109375" style="1" bestFit="1" customWidth="1"/>
    <col min="507" max="507" width="6.85546875" style="1" customWidth="1"/>
    <col min="508" max="513" width="6.140625" style="1" bestFit="1" customWidth="1"/>
    <col min="514" max="514" width="9" style="1" customWidth="1"/>
    <col min="515" max="515" width="8.140625" style="1" customWidth="1"/>
    <col min="516" max="516" width="9" style="1" customWidth="1"/>
    <col min="517" max="517" width="9.5703125" style="1" customWidth="1"/>
    <col min="518" max="520" width="8" style="1" bestFit="1" customWidth="1"/>
    <col min="521" max="521" width="10.140625" style="1" customWidth="1"/>
    <col min="522" max="522" width="14" style="1" bestFit="1" customWidth="1"/>
    <col min="523" max="749" width="9.140625" style="1"/>
    <col min="750" max="750" width="8.140625" style="1" customWidth="1"/>
    <col min="751" max="751" width="62.28515625" style="1" customWidth="1"/>
    <col min="752" max="752" width="9.5703125" style="1" customWidth="1"/>
    <col min="753" max="753" width="13.28515625" style="1" customWidth="1"/>
    <col min="754" max="754" width="7.28515625" style="1" bestFit="1" customWidth="1"/>
    <col min="755" max="755" width="8.5703125" style="1" bestFit="1" customWidth="1"/>
    <col min="756" max="756" width="9.7109375" style="1" customWidth="1"/>
    <col min="757" max="757" width="11.85546875" style="1" bestFit="1" customWidth="1"/>
    <col min="758" max="758" width="12.28515625" style="1" customWidth="1"/>
    <col min="759" max="759" width="13.7109375" style="1" customWidth="1"/>
    <col min="760" max="760" width="7.85546875" style="1" customWidth="1"/>
    <col min="761" max="761" width="7.28515625" style="1" customWidth="1"/>
    <col min="762" max="762" width="6.7109375" style="1" bestFit="1" customWidth="1"/>
    <col min="763" max="763" width="6.85546875" style="1" customWidth="1"/>
    <col min="764" max="769" width="6.140625" style="1" bestFit="1" customWidth="1"/>
    <col min="770" max="770" width="9" style="1" customWidth="1"/>
    <col min="771" max="771" width="8.140625" style="1" customWidth="1"/>
    <col min="772" max="772" width="9" style="1" customWidth="1"/>
    <col min="773" max="773" width="9.5703125" style="1" customWidth="1"/>
    <col min="774" max="776" width="8" style="1" bestFit="1" customWidth="1"/>
    <col min="777" max="777" width="10.140625" style="1" customWidth="1"/>
    <col min="778" max="778" width="14" style="1" bestFit="1" customWidth="1"/>
    <col min="779" max="1005" width="9.140625" style="1"/>
    <col min="1006" max="1006" width="8.140625" style="1" customWidth="1"/>
    <col min="1007" max="1007" width="62.28515625" style="1" customWidth="1"/>
    <col min="1008" max="1008" width="9.5703125" style="1" customWidth="1"/>
    <col min="1009" max="1009" width="13.28515625" style="1" customWidth="1"/>
    <col min="1010" max="1010" width="7.28515625" style="1" bestFit="1" customWidth="1"/>
    <col min="1011" max="1011" width="8.5703125" style="1" bestFit="1" customWidth="1"/>
    <col min="1012" max="1012" width="9.7109375" style="1" customWidth="1"/>
    <col min="1013" max="1013" width="11.85546875" style="1" bestFit="1" customWidth="1"/>
    <col min="1014" max="1014" width="12.28515625" style="1" customWidth="1"/>
    <col min="1015" max="1015" width="13.7109375" style="1" customWidth="1"/>
    <col min="1016" max="1016" width="7.85546875" style="1" customWidth="1"/>
    <col min="1017" max="1017" width="7.28515625" style="1" customWidth="1"/>
    <col min="1018" max="1018" width="6.7109375" style="1" bestFit="1" customWidth="1"/>
    <col min="1019" max="1019" width="6.85546875" style="1" customWidth="1"/>
    <col min="1020" max="1025" width="6.140625" style="1" bestFit="1" customWidth="1"/>
    <col min="1026" max="1026" width="9" style="1" customWidth="1"/>
    <col min="1027" max="1027" width="8.140625" style="1" customWidth="1"/>
    <col min="1028" max="1028" width="9" style="1" customWidth="1"/>
    <col min="1029" max="1029" width="9.5703125" style="1" customWidth="1"/>
    <col min="1030" max="1032" width="8" style="1" bestFit="1" customWidth="1"/>
    <col min="1033" max="1033" width="10.140625" style="1" customWidth="1"/>
    <col min="1034" max="1034" width="14" style="1" bestFit="1" customWidth="1"/>
    <col min="1035" max="1261" width="9.140625" style="1"/>
    <col min="1262" max="1262" width="8.140625" style="1" customWidth="1"/>
    <col min="1263" max="1263" width="62.28515625" style="1" customWidth="1"/>
    <col min="1264" max="1264" width="9.5703125" style="1" customWidth="1"/>
    <col min="1265" max="1265" width="13.28515625" style="1" customWidth="1"/>
    <col min="1266" max="1266" width="7.28515625" style="1" bestFit="1" customWidth="1"/>
    <col min="1267" max="1267" width="8.5703125" style="1" bestFit="1" customWidth="1"/>
    <col min="1268" max="1268" width="9.7109375" style="1" customWidth="1"/>
    <col min="1269" max="1269" width="11.85546875" style="1" bestFit="1" customWidth="1"/>
    <col min="1270" max="1270" width="12.28515625" style="1" customWidth="1"/>
    <col min="1271" max="1271" width="13.7109375" style="1" customWidth="1"/>
    <col min="1272" max="1272" width="7.85546875" style="1" customWidth="1"/>
    <col min="1273" max="1273" width="7.28515625" style="1" customWidth="1"/>
    <col min="1274" max="1274" width="6.7109375" style="1" bestFit="1" customWidth="1"/>
    <col min="1275" max="1275" width="6.85546875" style="1" customWidth="1"/>
    <col min="1276" max="1281" width="6.140625" style="1" bestFit="1" customWidth="1"/>
    <col min="1282" max="1282" width="9" style="1" customWidth="1"/>
    <col min="1283" max="1283" width="8.140625" style="1" customWidth="1"/>
    <col min="1284" max="1284" width="9" style="1" customWidth="1"/>
    <col min="1285" max="1285" width="9.5703125" style="1" customWidth="1"/>
    <col min="1286" max="1288" width="8" style="1" bestFit="1" customWidth="1"/>
    <col min="1289" max="1289" width="10.140625" style="1" customWidth="1"/>
    <col min="1290" max="1290" width="14" style="1" bestFit="1" customWidth="1"/>
    <col min="1291" max="1517" width="9.140625" style="1"/>
    <col min="1518" max="1518" width="8.140625" style="1" customWidth="1"/>
    <col min="1519" max="1519" width="62.28515625" style="1" customWidth="1"/>
    <col min="1520" max="1520" width="9.5703125" style="1" customWidth="1"/>
    <col min="1521" max="1521" width="13.28515625" style="1" customWidth="1"/>
    <col min="1522" max="1522" width="7.28515625" style="1" bestFit="1" customWidth="1"/>
    <col min="1523" max="1523" width="8.5703125" style="1" bestFit="1" customWidth="1"/>
    <col min="1524" max="1524" width="9.7109375" style="1" customWidth="1"/>
    <col min="1525" max="1525" width="11.85546875" style="1" bestFit="1" customWidth="1"/>
    <col min="1526" max="1526" width="12.28515625" style="1" customWidth="1"/>
    <col min="1527" max="1527" width="13.7109375" style="1" customWidth="1"/>
    <col min="1528" max="1528" width="7.85546875" style="1" customWidth="1"/>
    <col min="1529" max="1529" width="7.28515625" style="1" customWidth="1"/>
    <col min="1530" max="1530" width="6.7109375" style="1" bestFit="1" customWidth="1"/>
    <col min="1531" max="1531" width="6.85546875" style="1" customWidth="1"/>
    <col min="1532" max="1537" width="6.140625" style="1" bestFit="1" customWidth="1"/>
    <col min="1538" max="1538" width="9" style="1" customWidth="1"/>
    <col min="1539" max="1539" width="8.140625" style="1" customWidth="1"/>
    <col min="1540" max="1540" width="9" style="1" customWidth="1"/>
    <col min="1541" max="1541" width="9.5703125" style="1" customWidth="1"/>
    <col min="1542" max="1544" width="8" style="1" bestFit="1" customWidth="1"/>
    <col min="1545" max="1545" width="10.140625" style="1" customWidth="1"/>
    <col min="1546" max="1546" width="14" style="1" bestFit="1" customWidth="1"/>
    <col min="1547" max="1773" width="9.140625" style="1"/>
    <col min="1774" max="1774" width="8.140625" style="1" customWidth="1"/>
    <col min="1775" max="1775" width="62.28515625" style="1" customWidth="1"/>
    <col min="1776" max="1776" width="9.5703125" style="1" customWidth="1"/>
    <col min="1777" max="1777" width="13.28515625" style="1" customWidth="1"/>
    <col min="1778" max="1778" width="7.28515625" style="1" bestFit="1" customWidth="1"/>
    <col min="1779" max="1779" width="8.5703125" style="1" bestFit="1" customWidth="1"/>
    <col min="1780" max="1780" width="9.7109375" style="1" customWidth="1"/>
    <col min="1781" max="1781" width="11.85546875" style="1" bestFit="1" customWidth="1"/>
    <col min="1782" max="1782" width="12.28515625" style="1" customWidth="1"/>
    <col min="1783" max="1783" width="13.7109375" style="1" customWidth="1"/>
    <col min="1784" max="1784" width="7.85546875" style="1" customWidth="1"/>
    <col min="1785" max="1785" width="7.28515625" style="1" customWidth="1"/>
    <col min="1786" max="1786" width="6.7109375" style="1" bestFit="1" customWidth="1"/>
    <col min="1787" max="1787" width="6.85546875" style="1" customWidth="1"/>
    <col min="1788" max="1793" width="6.140625" style="1" bestFit="1" customWidth="1"/>
    <col min="1794" max="1794" width="9" style="1" customWidth="1"/>
    <col min="1795" max="1795" width="8.140625" style="1" customWidth="1"/>
    <col min="1796" max="1796" width="9" style="1" customWidth="1"/>
    <col min="1797" max="1797" width="9.5703125" style="1" customWidth="1"/>
    <col min="1798" max="1800" width="8" style="1" bestFit="1" customWidth="1"/>
    <col min="1801" max="1801" width="10.140625" style="1" customWidth="1"/>
    <col min="1802" max="1802" width="14" style="1" bestFit="1" customWidth="1"/>
    <col min="1803" max="2029" width="9.140625" style="1"/>
    <col min="2030" max="2030" width="8.140625" style="1" customWidth="1"/>
    <col min="2031" max="2031" width="62.28515625" style="1" customWidth="1"/>
    <col min="2032" max="2032" width="9.5703125" style="1" customWidth="1"/>
    <col min="2033" max="2033" width="13.28515625" style="1" customWidth="1"/>
    <col min="2034" max="2034" width="7.28515625" style="1" bestFit="1" customWidth="1"/>
    <col min="2035" max="2035" width="8.5703125" style="1" bestFit="1" customWidth="1"/>
    <col min="2036" max="2036" width="9.7109375" style="1" customWidth="1"/>
    <col min="2037" max="2037" width="11.85546875" style="1" bestFit="1" customWidth="1"/>
    <col min="2038" max="2038" width="12.28515625" style="1" customWidth="1"/>
    <col min="2039" max="2039" width="13.7109375" style="1" customWidth="1"/>
    <col min="2040" max="2040" width="7.85546875" style="1" customWidth="1"/>
    <col min="2041" max="2041" width="7.28515625" style="1" customWidth="1"/>
    <col min="2042" max="2042" width="6.7109375" style="1" bestFit="1" customWidth="1"/>
    <col min="2043" max="2043" width="6.85546875" style="1" customWidth="1"/>
    <col min="2044" max="2049" width="6.140625" style="1" bestFit="1" customWidth="1"/>
    <col min="2050" max="2050" width="9" style="1" customWidth="1"/>
    <col min="2051" max="2051" width="8.140625" style="1" customWidth="1"/>
    <col min="2052" max="2052" width="9" style="1" customWidth="1"/>
    <col min="2053" max="2053" width="9.5703125" style="1" customWidth="1"/>
    <col min="2054" max="2056" width="8" style="1" bestFit="1" customWidth="1"/>
    <col min="2057" max="2057" width="10.140625" style="1" customWidth="1"/>
    <col min="2058" max="2058" width="14" style="1" bestFit="1" customWidth="1"/>
    <col min="2059" max="2285" width="9.140625" style="1"/>
    <col min="2286" max="2286" width="8.140625" style="1" customWidth="1"/>
    <col min="2287" max="2287" width="62.28515625" style="1" customWidth="1"/>
    <col min="2288" max="2288" width="9.5703125" style="1" customWidth="1"/>
    <col min="2289" max="2289" width="13.28515625" style="1" customWidth="1"/>
    <col min="2290" max="2290" width="7.28515625" style="1" bestFit="1" customWidth="1"/>
    <col min="2291" max="2291" width="8.5703125" style="1" bestFit="1" customWidth="1"/>
    <col min="2292" max="2292" width="9.7109375" style="1" customWidth="1"/>
    <col min="2293" max="2293" width="11.85546875" style="1" bestFit="1" customWidth="1"/>
    <col min="2294" max="2294" width="12.28515625" style="1" customWidth="1"/>
    <col min="2295" max="2295" width="13.7109375" style="1" customWidth="1"/>
    <col min="2296" max="2296" width="7.85546875" style="1" customWidth="1"/>
    <col min="2297" max="2297" width="7.28515625" style="1" customWidth="1"/>
    <col min="2298" max="2298" width="6.7109375" style="1" bestFit="1" customWidth="1"/>
    <col min="2299" max="2299" width="6.85546875" style="1" customWidth="1"/>
    <col min="2300" max="2305" width="6.140625" style="1" bestFit="1" customWidth="1"/>
    <col min="2306" max="2306" width="9" style="1" customWidth="1"/>
    <col min="2307" max="2307" width="8.140625" style="1" customWidth="1"/>
    <col min="2308" max="2308" width="9" style="1" customWidth="1"/>
    <col min="2309" max="2309" width="9.5703125" style="1" customWidth="1"/>
    <col min="2310" max="2312" width="8" style="1" bestFit="1" customWidth="1"/>
    <col min="2313" max="2313" width="10.140625" style="1" customWidth="1"/>
    <col min="2314" max="2314" width="14" style="1" bestFit="1" customWidth="1"/>
    <col min="2315" max="2541" width="9.140625" style="1"/>
    <col min="2542" max="2542" width="8.140625" style="1" customWidth="1"/>
    <col min="2543" max="2543" width="62.28515625" style="1" customWidth="1"/>
    <col min="2544" max="2544" width="9.5703125" style="1" customWidth="1"/>
    <col min="2545" max="2545" width="13.28515625" style="1" customWidth="1"/>
    <col min="2546" max="2546" width="7.28515625" style="1" bestFit="1" customWidth="1"/>
    <col min="2547" max="2547" width="8.5703125" style="1" bestFit="1" customWidth="1"/>
    <col min="2548" max="2548" width="9.7109375" style="1" customWidth="1"/>
    <col min="2549" max="2549" width="11.85546875" style="1" bestFit="1" customWidth="1"/>
    <col min="2550" max="2550" width="12.28515625" style="1" customWidth="1"/>
    <col min="2551" max="2551" width="13.7109375" style="1" customWidth="1"/>
    <col min="2552" max="2552" width="7.85546875" style="1" customWidth="1"/>
    <col min="2553" max="2553" width="7.28515625" style="1" customWidth="1"/>
    <col min="2554" max="2554" width="6.7109375" style="1" bestFit="1" customWidth="1"/>
    <col min="2555" max="2555" width="6.85546875" style="1" customWidth="1"/>
    <col min="2556" max="2561" width="6.140625" style="1" bestFit="1" customWidth="1"/>
    <col min="2562" max="2562" width="9" style="1" customWidth="1"/>
    <col min="2563" max="2563" width="8.140625" style="1" customWidth="1"/>
    <col min="2564" max="2564" width="9" style="1" customWidth="1"/>
    <col min="2565" max="2565" width="9.5703125" style="1" customWidth="1"/>
    <col min="2566" max="2568" width="8" style="1" bestFit="1" customWidth="1"/>
    <col min="2569" max="2569" width="10.140625" style="1" customWidth="1"/>
    <col min="2570" max="2570" width="14" style="1" bestFit="1" customWidth="1"/>
    <col min="2571" max="2797" width="9.140625" style="1"/>
    <col min="2798" max="2798" width="8.140625" style="1" customWidth="1"/>
    <col min="2799" max="2799" width="62.28515625" style="1" customWidth="1"/>
    <col min="2800" max="2800" width="9.5703125" style="1" customWidth="1"/>
    <col min="2801" max="2801" width="13.28515625" style="1" customWidth="1"/>
    <col min="2802" max="2802" width="7.28515625" style="1" bestFit="1" customWidth="1"/>
    <col min="2803" max="2803" width="8.5703125" style="1" bestFit="1" customWidth="1"/>
    <col min="2804" max="2804" width="9.7109375" style="1" customWidth="1"/>
    <col min="2805" max="2805" width="11.85546875" style="1" bestFit="1" customWidth="1"/>
    <col min="2806" max="2806" width="12.28515625" style="1" customWidth="1"/>
    <col min="2807" max="2807" width="13.7109375" style="1" customWidth="1"/>
    <col min="2808" max="2808" width="7.85546875" style="1" customWidth="1"/>
    <col min="2809" max="2809" width="7.28515625" style="1" customWidth="1"/>
    <col min="2810" max="2810" width="6.7109375" style="1" bestFit="1" customWidth="1"/>
    <col min="2811" max="2811" width="6.85546875" style="1" customWidth="1"/>
    <col min="2812" max="2817" width="6.140625" style="1" bestFit="1" customWidth="1"/>
    <col min="2818" max="2818" width="9" style="1" customWidth="1"/>
    <col min="2819" max="2819" width="8.140625" style="1" customWidth="1"/>
    <col min="2820" max="2820" width="9" style="1" customWidth="1"/>
    <col min="2821" max="2821" width="9.5703125" style="1" customWidth="1"/>
    <col min="2822" max="2824" width="8" style="1" bestFit="1" customWidth="1"/>
    <col min="2825" max="2825" width="10.140625" style="1" customWidth="1"/>
    <col min="2826" max="2826" width="14" style="1" bestFit="1" customWidth="1"/>
    <col min="2827" max="3053" width="9.140625" style="1"/>
    <col min="3054" max="3054" width="8.140625" style="1" customWidth="1"/>
    <col min="3055" max="3055" width="62.28515625" style="1" customWidth="1"/>
    <col min="3056" max="3056" width="9.5703125" style="1" customWidth="1"/>
    <col min="3057" max="3057" width="13.28515625" style="1" customWidth="1"/>
    <col min="3058" max="3058" width="7.28515625" style="1" bestFit="1" customWidth="1"/>
    <col min="3059" max="3059" width="8.5703125" style="1" bestFit="1" customWidth="1"/>
    <col min="3060" max="3060" width="9.7109375" style="1" customWidth="1"/>
    <col min="3061" max="3061" width="11.85546875" style="1" bestFit="1" customWidth="1"/>
    <col min="3062" max="3062" width="12.28515625" style="1" customWidth="1"/>
    <col min="3063" max="3063" width="13.7109375" style="1" customWidth="1"/>
    <col min="3064" max="3064" width="7.85546875" style="1" customWidth="1"/>
    <col min="3065" max="3065" width="7.28515625" style="1" customWidth="1"/>
    <col min="3066" max="3066" width="6.7109375" style="1" bestFit="1" customWidth="1"/>
    <col min="3067" max="3067" width="6.85546875" style="1" customWidth="1"/>
    <col min="3068" max="3073" width="6.140625" style="1" bestFit="1" customWidth="1"/>
    <col min="3074" max="3074" width="9" style="1" customWidth="1"/>
    <col min="3075" max="3075" width="8.140625" style="1" customWidth="1"/>
    <col min="3076" max="3076" width="9" style="1" customWidth="1"/>
    <col min="3077" max="3077" width="9.5703125" style="1" customWidth="1"/>
    <col min="3078" max="3080" width="8" style="1" bestFit="1" customWidth="1"/>
    <col min="3081" max="3081" width="10.140625" style="1" customWidth="1"/>
    <col min="3082" max="3082" width="14" style="1" bestFit="1" customWidth="1"/>
    <col min="3083" max="3309" width="9.140625" style="1"/>
    <col min="3310" max="3310" width="8.140625" style="1" customWidth="1"/>
    <col min="3311" max="3311" width="62.28515625" style="1" customWidth="1"/>
    <col min="3312" max="3312" width="9.5703125" style="1" customWidth="1"/>
    <col min="3313" max="3313" width="13.28515625" style="1" customWidth="1"/>
    <col min="3314" max="3314" width="7.28515625" style="1" bestFit="1" customWidth="1"/>
    <col min="3315" max="3315" width="8.5703125" style="1" bestFit="1" customWidth="1"/>
    <col min="3316" max="3316" width="9.7109375" style="1" customWidth="1"/>
    <col min="3317" max="3317" width="11.85546875" style="1" bestFit="1" customWidth="1"/>
    <col min="3318" max="3318" width="12.28515625" style="1" customWidth="1"/>
    <col min="3319" max="3319" width="13.7109375" style="1" customWidth="1"/>
    <col min="3320" max="3320" width="7.85546875" style="1" customWidth="1"/>
    <col min="3321" max="3321" width="7.28515625" style="1" customWidth="1"/>
    <col min="3322" max="3322" width="6.7109375" style="1" bestFit="1" customWidth="1"/>
    <col min="3323" max="3323" width="6.85546875" style="1" customWidth="1"/>
    <col min="3324" max="3329" width="6.140625" style="1" bestFit="1" customWidth="1"/>
    <col min="3330" max="3330" width="9" style="1" customWidth="1"/>
    <col min="3331" max="3331" width="8.140625" style="1" customWidth="1"/>
    <col min="3332" max="3332" width="9" style="1" customWidth="1"/>
    <col min="3333" max="3333" width="9.5703125" style="1" customWidth="1"/>
    <col min="3334" max="3336" width="8" style="1" bestFit="1" customWidth="1"/>
    <col min="3337" max="3337" width="10.140625" style="1" customWidth="1"/>
    <col min="3338" max="3338" width="14" style="1" bestFit="1" customWidth="1"/>
    <col min="3339" max="3565" width="9.140625" style="1"/>
    <col min="3566" max="3566" width="8.140625" style="1" customWidth="1"/>
    <col min="3567" max="3567" width="62.28515625" style="1" customWidth="1"/>
    <col min="3568" max="3568" width="9.5703125" style="1" customWidth="1"/>
    <col min="3569" max="3569" width="13.28515625" style="1" customWidth="1"/>
    <col min="3570" max="3570" width="7.28515625" style="1" bestFit="1" customWidth="1"/>
    <col min="3571" max="3571" width="8.5703125" style="1" bestFit="1" customWidth="1"/>
    <col min="3572" max="3572" width="9.7109375" style="1" customWidth="1"/>
    <col min="3573" max="3573" width="11.85546875" style="1" bestFit="1" customWidth="1"/>
    <col min="3574" max="3574" width="12.28515625" style="1" customWidth="1"/>
    <col min="3575" max="3575" width="13.7109375" style="1" customWidth="1"/>
    <col min="3576" max="3576" width="7.85546875" style="1" customWidth="1"/>
    <col min="3577" max="3577" width="7.28515625" style="1" customWidth="1"/>
    <col min="3578" max="3578" width="6.7109375" style="1" bestFit="1" customWidth="1"/>
    <col min="3579" max="3579" width="6.85546875" style="1" customWidth="1"/>
    <col min="3580" max="3585" width="6.140625" style="1" bestFit="1" customWidth="1"/>
    <col min="3586" max="3586" width="9" style="1" customWidth="1"/>
    <col min="3587" max="3587" width="8.140625" style="1" customWidth="1"/>
    <col min="3588" max="3588" width="9" style="1" customWidth="1"/>
    <col min="3589" max="3589" width="9.5703125" style="1" customWidth="1"/>
    <col min="3590" max="3592" width="8" style="1" bestFit="1" customWidth="1"/>
    <col min="3593" max="3593" width="10.140625" style="1" customWidth="1"/>
    <col min="3594" max="3594" width="14" style="1" bestFit="1" customWidth="1"/>
    <col min="3595" max="3821" width="9.140625" style="1"/>
    <col min="3822" max="3822" width="8.140625" style="1" customWidth="1"/>
    <col min="3823" max="3823" width="62.28515625" style="1" customWidth="1"/>
    <col min="3824" max="3824" width="9.5703125" style="1" customWidth="1"/>
    <col min="3825" max="3825" width="13.28515625" style="1" customWidth="1"/>
    <col min="3826" max="3826" width="7.28515625" style="1" bestFit="1" customWidth="1"/>
    <col min="3827" max="3827" width="8.5703125" style="1" bestFit="1" customWidth="1"/>
    <col min="3828" max="3828" width="9.7109375" style="1" customWidth="1"/>
    <col min="3829" max="3829" width="11.85546875" style="1" bestFit="1" customWidth="1"/>
    <col min="3830" max="3830" width="12.28515625" style="1" customWidth="1"/>
    <col min="3831" max="3831" width="13.7109375" style="1" customWidth="1"/>
    <col min="3832" max="3832" width="7.85546875" style="1" customWidth="1"/>
    <col min="3833" max="3833" width="7.28515625" style="1" customWidth="1"/>
    <col min="3834" max="3834" width="6.7109375" style="1" bestFit="1" customWidth="1"/>
    <col min="3835" max="3835" width="6.85546875" style="1" customWidth="1"/>
    <col min="3836" max="3841" width="6.140625" style="1" bestFit="1" customWidth="1"/>
    <col min="3842" max="3842" width="9" style="1" customWidth="1"/>
    <col min="3843" max="3843" width="8.140625" style="1" customWidth="1"/>
    <col min="3844" max="3844" width="9" style="1" customWidth="1"/>
    <col min="3845" max="3845" width="9.5703125" style="1" customWidth="1"/>
    <col min="3846" max="3848" width="8" style="1" bestFit="1" customWidth="1"/>
    <col min="3849" max="3849" width="10.140625" style="1" customWidth="1"/>
    <col min="3850" max="3850" width="14" style="1" bestFit="1" customWidth="1"/>
    <col min="3851" max="4077" width="9.140625" style="1"/>
    <col min="4078" max="4078" width="8.140625" style="1" customWidth="1"/>
    <col min="4079" max="4079" width="62.28515625" style="1" customWidth="1"/>
    <col min="4080" max="4080" width="9.5703125" style="1" customWidth="1"/>
    <col min="4081" max="4081" width="13.28515625" style="1" customWidth="1"/>
    <col min="4082" max="4082" width="7.28515625" style="1" bestFit="1" customWidth="1"/>
    <col min="4083" max="4083" width="8.5703125" style="1" bestFit="1" customWidth="1"/>
    <col min="4084" max="4084" width="9.7109375" style="1" customWidth="1"/>
    <col min="4085" max="4085" width="11.85546875" style="1" bestFit="1" customWidth="1"/>
    <col min="4086" max="4086" width="12.28515625" style="1" customWidth="1"/>
    <col min="4087" max="4087" width="13.7109375" style="1" customWidth="1"/>
    <col min="4088" max="4088" width="7.85546875" style="1" customWidth="1"/>
    <col min="4089" max="4089" width="7.28515625" style="1" customWidth="1"/>
    <col min="4090" max="4090" width="6.7109375" style="1" bestFit="1" customWidth="1"/>
    <col min="4091" max="4091" width="6.85546875" style="1" customWidth="1"/>
    <col min="4092" max="4097" width="6.140625" style="1" bestFit="1" customWidth="1"/>
    <col min="4098" max="4098" width="9" style="1" customWidth="1"/>
    <col min="4099" max="4099" width="8.140625" style="1" customWidth="1"/>
    <col min="4100" max="4100" width="9" style="1" customWidth="1"/>
    <col min="4101" max="4101" width="9.5703125" style="1" customWidth="1"/>
    <col min="4102" max="4104" width="8" style="1" bestFit="1" customWidth="1"/>
    <col min="4105" max="4105" width="10.140625" style="1" customWidth="1"/>
    <col min="4106" max="4106" width="14" style="1" bestFit="1" customWidth="1"/>
    <col min="4107" max="4333" width="9.140625" style="1"/>
    <col min="4334" max="4334" width="8.140625" style="1" customWidth="1"/>
    <col min="4335" max="4335" width="62.28515625" style="1" customWidth="1"/>
    <col min="4336" max="4336" width="9.5703125" style="1" customWidth="1"/>
    <col min="4337" max="4337" width="13.28515625" style="1" customWidth="1"/>
    <col min="4338" max="4338" width="7.28515625" style="1" bestFit="1" customWidth="1"/>
    <col min="4339" max="4339" width="8.5703125" style="1" bestFit="1" customWidth="1"/>
    <col min="4340" max="4340" width="9.7109375" style="1" customWidth="1"/>
    <col min="4341" max="4341" width="11.85546875" style="1" bestFit="1" customWidth="1"/>
    <col min="4342" max="4342" width="12.28515625" style="1" customWidth="1"/>
    <col min="4343" max="4343" width="13.7109375" style="1" customWidth="1"/>
    <col min="4344" max="4344" width="7.85546875" style="1" customWidth="1"/>
    <col min="4345" max="4345" width="7.28515625" style="1" customWidth="1"/>
    <col min="4346" max="4346" width="6.7109375" style="1" bestFit="1" customWidth="1"/>
    <col min="4347" max="4347" width="6.85546875" style="1" customWidth="1"/>
    <col min="4348" max="4353" width="6.140625" style="1" bestFit="1" customWidth="1"/>
    <col min="4354" max="4354" width="9" style="1" customWidth="1"/>
    <col min="4355" max="4355" width="8.140625" style="1" customWidth="1"/>
    <col min="4356" max="4356" width="9" style="1" customWidth="1"/>
    <col min="4357" max="4357" width="9.5703125" style="1" customWidth="1"/>
    <col min="4358" max="4360" width="8" style="1" bestFit="1" customWidth="1"/>
    <col min="4361" max="4361" width="10.140625" style="1" customWidth="1"/>
    <col min="4362" max="4362" width="14" style="1" bestFit="1" customWidth="1"/>
    <col min="4363" max="4589" width="9.140625" style="1"/>
    <col min="4590" max="4590" width="8.140625" style="1" customWidth="1"/>
    <col min="4591" max="4591" width="62.28515625" style="1" customWidth="1"/>
    <col min="4592" max="4592" width="9.5703125" style="1" customWidth="1"/>
    <col min="4593" max="4593" width="13.28515625" style="1" customWidth="1"/>
    <col min="4594" max="4594" width="7.28515625" style="1" bestFit="1" customWidth="1"/>
    <col min="4595" max="4595" width="8.5703125" style="1" bestFit="1" customWidth="1"/>
    <col min="4596" max="4596" width="9.7109375" style="1" customWidth="1"/>
    <col min="4597" max="4597" width="11.85546875" style="1" bestFit="1" customWidth="1"/>
    <col min="4598" max="4598" width="12.28515625" style="1" customWidth="1"/>
    <col min="4599" max="4599" width="13.7109375" style="1" customWidth="1"/>
    <col min="4600" max="4600" width="7.85546875" style="1" customWidth="1"/>
    <col min="4601" max="4601" width="7.28515625" style="1" customWidth="1"/>
    <col min="4602" max="4602" width="6.7109375" style="1" bestFit="1" customWidth="1"/>
    <col min="4603" max="4603" width="6.85546875" style="1" customWidth="1"/>
    <col min="4604" max="4609" width="6.140625" style="1" bestFit="1" customWidth="1"/>
    <col min="4610" max="4610" width="9" style="1" customWidth="1"/>
    <col min="4611" max="4611" width="8.140625" style="1" customWidth="1"/>
    <col min="4612" max="4612" width="9" style="1" customWidth="1"/>
    <col min="4613" max="4613" width="9.5703125" style="1" customWidth="1"/>
    <col min="4614" max="4616" width="8" style="1" bestFit="1" customWidth="1"/>
    <col min="4617" max="4617" width="10.140625" style="1" customWidth="1"/>
    <col min="4618" max="4618" width="14" style="1" bestFit="1" customWidth="1"/>
    <col min="4619" max="4845" width="9.140625" style="1"/>
    <col min="4846" max="4846" width="8.140625" style="1" customWidth="1"/>
    <col min="4847" max="4847" width="62.28515625" style="1" customWidth="1"/>
    <col min="4848" max="4848" width="9.5703125" style="1" customWidth="1"/>
    <col min="4849" max="4849" width="13.28515625" style="1" customWidth="1"/>
    <col min="4850" max="4850" width="7.28515625" style="1" bestFit="1" customWidth="1"/>
    <col min="4851" max="4851" width="8.5703125" style="1" bestFit="1" customWidth="1"/>
    <col min="4852" max="4852" width="9.7109375" style="1" customWidth="1"/>
    <col min="4853" max="4853" width="11.85546875" style="1" bestFit="1" customWidth="1"/>
    <col min="4854" max="4854" width="12.28515625" style="1" customWidth="1"/>
    <col min="4855" max="4855" width="13.7109375" style="1" customWidth="1"/>
    <col min="4856" max="4856" width="7.85546875" style="1" customWidth="1"/>
    <col min="4857" max="4857" width="7.28515625" style="1" customWidth="1"/>
    <col min="4858" max="4858" width="6.7109375" style="1" bestFit="1" customWidth="1"/>
    <col min="4859" max="4859" width="6.85546875" style="1" customWidth="1"/>
    <col min="4860" max="4865" width="6.140625" style="1" bestFit="1" customWidth="1"/>
    <col min="4866" max="4866" width="9" style="1" customWidth="1"/>
    <col min="4867" max="4867" width="8.140625" style="1" customWidth="1"/>
    <col min="4868" max="4868" width="9" style="1" customWidth="1"/>
    <col min="4869" max="4869" width="9.5703125" style="1" customWidth="1"/>
    <col min="4870" max="4872" width="8" style="1" bestFit="1" customWidth="1"/>
    <col min="4873" max="4873" width="10.140625" style="1" customWidth="1"/>
    <col min="4874" max="4874" width="14" style="1" bestFit="1" customWidth="1"/>
    <col min="4875" max="5101" width="9.140625" style="1"/>
    <col min="5102" max="5102" width="8.140625" style="1" customWidth="1"/>
    <col min="5103" max="5103" width="62.28515625" style="1" customWidth="1"/>
    <col min="5104" max="5104" width="9.5703125" style="1" customWidth="1"/>
    <col min="5105" max="5105" width="13.28515625" style="1" customWidth="1"/>
    <col min="5106" max="5106" width="7.28515625" style="1" bestFit="1" customWidth="1"/>
    <col min="5107" max="5107" width="8.5703125" style="1" bestFit="1" customWidth="1"/>
    <col min="5108" max="5108" width="9.7109375" style="1" customWidth="1"/>
    <col min="5109" max="5109" width="11.85546875" style="1" bestFit="1" customWidth="1"/>
    <col min="5110" max="5110" width="12.28515625" style="1" customWidth="1"/>
    <col min="5111" max="5111" width="13.7109375" style="1" customWidth="1"/>
    <col min="5112" max="5112" width="7.85546875" style="1" customWidth="1"/>
    <col min="5113" max="5113" width="7.28515625" style="1" customWidth="1"/>
    <col min="5114" max="5114" width="6.7109375" style="1" bestFit="1" customWidth="1"/>
    <col min="5115" max="5115" width="6.85546875" style="1" customWidth="1"/>
    <col min="5116" max="5121" width="6.140625" style="1" bestFit="1" customWidth="1"/>
    <col min="5122" max="5122" width="9" style="1" customWidth="1"/>
    <col min="5123" max="5123" width="8.140625" style="1" customWidth="1"/>
    <col min="5124" max="5124" width="9" style="1" customWidth="1"/>
    <col min="5125" max="5125" width="9.5703125" style="1" customWidth="1"/>
    <col min="5126" max="5128" width="8" style="1" bestFit="1" customWidth="1"/>
    <col min="5129" max="5129" width="10.140625" style="1" customWidth="1"/>
    <col min="5130" max="5130" width="14" style="1" bestFit="1" customWidth="1"/>
    <col min="5131" max="5357" width="9.140625" style="1"/>
    <col min="5358" max="5358" width="8.140625" style="1" customWidth="1"/>
    <col min="5359" max="5359" width="62.28515625" style="1" customWidth="1"/>
    <col min="5360" max="5360" width="9.5703125" style="1" customWidth="1"/>
    <col min="5361" max="5361" width="13.28515625" style="1" customWidth="1"/>
    <col min="5362" max="5362" width="7.28515625" style="1" bestFit="1" customWidth="1"/>
    <col min="5363" max="5363" width="8.5703125" style="1" bestFit="1" customWidth="1"/>
    <col min="5364" max="5364" width="9.7109375" style="1" customWidth="1"/>
    <col min="5365" max="5365" width="11.85546875" style="1" bestFit="1" customWidth="1"/>
    <col min="5366" max="5366" width="12.28515625" style="1" customWidth="1"/>
    <col min="5367" max="5367" width="13.7109375" style="1" customWidth="1"/>
    <col min="5368" max="5368" width="7.85546875" style="1" customWidth="1"/>
    <col min="5369" max="5369" width="7.28515625" style="1" customWidth="1"/>
    <col min="5370" max="5370" width="6.7109375" style="1" bestFit="1" customWidth="1"/>
    <col min="5371" max="5371" width="6.85546875" style="1" customWidth="1"/>
    <col min="5372" max="5377" width="6.140625" style="1" bestFit="1" customWidth="1"/>
    <col min="5378" max="5378" width="9" style="1" customWidth="1"/>
    <col min="5379" max="5379" width="8.140625" style="1" customWidth="1"/>
    <col min="5380" max="5380" width="9" style="1" customWidth="1"/>
    <col min="5381" max="5381" width="9.5703125" style="1" customWidth="1"/>
    <col min="5382" max="5384" width="8" style="1" bestFit="1" customWidth="1"/>
    <col min="5385" max="5385" width="10.140625" style="1" customWidth="1"/>
    <col min="5386" max="5386" width="14" style="1" bestFit="1" customWidth="1"/>
    <col min="5387" max="5613" width="9.140625" style="1"/>
    <col min="5614" max="5614" width="8.140625" style="1" customWidth="1"/>
    <col min="5615" max="5615" width="62.28515625" style="1" customWidth="1"/>
    <col min="5616" max="5616" width="9.5703125" style="1" customWidth="1"/>
    <col min="5617" max="5617" width="13.28515625" style="1" customWidth="1"/>
    <col min="5618" max="5618" width="7.28515625" style="1" bestFit="1" customWidth="1"/>
    <col min="5619" max="5619" width="8.5703125" style="1" bestFit="1" customWidth="1"/>
    <col min="5620" max="5620" width="9.7109375" style="1" customWidth="1"/>
    <col min="5621" max="5621" width="11.85546875" style="1" bestFit="1" customWidth="1"/>
    <col min="5622" max="5622" width="12.28515625" style="1" customWidth="1"/>
    <col min="5623" max="5623" width="13.7109375" style="1" customWidth="1"/>
    <col min="5624" max="5624" width="7.85546875" style="1" customWidth="1"/>
    <col min="5625" max="5625" width="7.28515625" style="1" customWidth="1"/>
    <col min="5626" max="5626" width="6.7109375" style="1" bestFit="1" customWidth="1"/>
    <col min="5627" max="5627" width="6.85546875" style="1" customWidth="1"/>
    <col min="5628" max="5633" width="6.140625" style="1" bestFit="1" customWidth="1"/>
    <col min="5634" max="5634" width="9" style="1" customWidth="1"/>
    <col min="5635" max="5635" width="8.140625" style="1" customWidth="1"/>
    <col min="5636" max="5636" width="9" style="1" customWidth="1"/>
    <col min="5637" max="5637" width="9.5703125" style="1" customWidth="1"/>
    <col min="5638" max="5640" width="8" style="1" bestFit="1" customWidth="1"/>
    <col min="5641" max="5641" width="10.140625" style="1" customWidth="1"/>
    <col min="5642" max="5642" width="14" style="1" bestFit="1" customWidth="1"/>
    <col min="5643" max="5869" width="9.140625" style="1"/>
    <col min="5870" max="5870" width="8.140625" style="1" customWidth="1"/>
    <col min="5871" max="5871" width="62.28515625" style="1" customWidth="1"/>
    <col min="5872" max="5872" width="9.5703125" style="1" customWidth="1"/>
    <col min="5873" max="5873" width="13.28515625" style="1" customWidth="1"/>
    <col min="5874" max="5874" width="7.28515625" style="1" bestFit="1" customWidth="1"/>
    <col min="5875" max="5875" width="8.5703125" style="1" bestFit="1" customWidth="1"/>
    <col min="5876" max="5876" width="9.7109375" style="1" customWidth="1"/>
    <col min="5877" max="5877" width="11.85546875" style="1" bestFit="1" customWidth="1"/>
    <col min="5878" max="5878" width="12.28515625" style="1" customWidth="1"/>
    <col min="5879" max="5879" width="13.7109375" style="1" customWidth="1"/>
    <col min="5880" max="5880" width="7.85546875" style="1" customWidth="1"/>
    <col min="5881" max="5881" width="7.28515625" style="1" customWidth="1"/>
    <col min="5882" max="5882" width="6.7109375" style="1" bestFit="1" customWidth="1"/>
    <col min="5883" max="5883" width="6.85546875" style="1" customWidth="1"/>
    <col min="5884" max="5889" width="6.140625" style="1" bestFit="1" customWidth="1"/>
    <col min="5890" max="5890" width="9" style="1" customWidth="1"/>
    <col min="5891" max="5891" width="8.140625" style="1" customWidth="1"/>
    <col min="5892" max="5892" width="9" style="1" customWidth="1"/>
    <col min="5893" max="5893" width="9.5703125" style="1" customWidth="1"/>
    <col min="5894" max="5896" width="8" style="1" bestFit="1" customWidth="1"/>
    <col min="5897" max="5897" width="10.140625" style="1" customWidth="1"/>
    <col min="5898" max="5898" width="14" style="1" bestFit="1" customWidth="1"/>
    <col min="5899" max="6125" width="9.140625" style="1"/>
    <col min="6126" max="6126" width="8.140625" style="1" customWidth="1"/>
    <col min="6127" max="6127" width="62.28515625" style="1" customWidth="1"/>
    <col min="6128" max="6128" width="9.5703125" style="1" customWidth="1"/>
    <col min="6129" max="6129" width="13.28515625" style="1" customWidth="1"/>
    <col min="6130" max="6130" width="7.28515625" style="1" bestFit="1" customWidth="1"/>
    <col min="6131" max="6131" width="8.5703125" style="1" bestFit="1" customWidth="1"/>
    <col min="6132" max="6132" width="9.7109375" style="1" customWidth="1"/>
    <col min="6133" max="6133" width="11.85546875" style="1" bestFit="1" customWidth="1"/>
    <col min="6134" max="6134" width="12.28515625" style="1" customWidth="1"/>
    <col min="6135" max="6135" width="13.7109375" style="1" customWidth="1"/>
    <col min="6136" max="6136" width="7.85546875" style="1" customWidth="1"/>
    <col min="6137" max="6137" width="7.28515625" style="1" customWidth="1"/>
    <col min="6138" max="6138" width="6.7109375" style="1" bestFit="1" customWidth="1"/>
    <col min="6139" max="6139" width="6.85546875" style="1" customWidth="1"/>
    <col min="6140" max="6145" width="6.140625" style="1" bestFit="1" customWidth="1"/>
    <col min="6146" max="6146" width="9" style="1" customWidth="1"/>
    <col min="6147" max="6147" width="8.140625" style="1" customWidth="1"/>
    <col min="6148" max="6148" width="9" style="1" customWidth="1"/>
    <col min="6149" max="6149" width="9.5703125" style="1" customWidth="1"/>
    <col min="6150" max="6152" width="8" style="1" bestFit="1" customWidth="1"/>
    <col min="6153" max="6153" width="10.140625" style="1" customWidth="1"/>
    <col min="6154" max="6154" width="14" style="1" bestFit="1" customWidth="1"/>
    <col min="6155" max="6381" width="9.140625" style="1"/>
    <col min="6382" max="6382" width="8.140625" style="1" customWidth="1"/>
    <col min="6383" max="6383" width="62.28515625" style="1" customWidth="1"/>
    <col min="6384" max="6384" width="9.5703125" style="1" customWidth="1"/>
    <col min="6385" max="6385" width="13.28515625" style="1" customWidth="1"/>
    <col min="6386" max="6386" width="7.28515625" style="1" bestFit="1" customWidth="1"/>
    <col min="6387" max="6387" width="8.5703125" style="1" bestFit="1" customWidth="1"/>
    <col min="6388" max="6388" width="9.7109375" style="1" customWidth="1"/>
    <col min="6389" max="6389" width="11.85546875" style="1" bestFit="1" customWidth="1"/>
    <col min="6390" max="6390" width="12.28515625" style="1" customWidth="1"/>
    <col min="6391" max="6391" width="13.7109375" style="1" customWidth="1"/>
    <col min="6392" max="6392" width="7.85546875" style="1" customWidth="1"/>
    <col min="6393" max="6393" width="7.28515625" style="1" customWidth="1"/>
    <col min="6394" max="6394" width="6.7109375" style="1" bestFit="1" customWidth="1"/>
    <col min="6395" max="6395" width="6.85546875" style="1" customWidth="1"/>
    <col min="6396" max="6401" width="6.140625" style="1" bestFit="1" customWidth="1"/>
    <col min="6402" max="6402" width="9" style="1" customWidth="1"/>
    <col min="6403" max="6403" width="8.140625" style="1" customWidth="1"/>
    <col min="6404" max="6404" width="9" style="1" customWidth="1"/>
    <col min="6405" max="6405" width="9.5703125" style="1" customWidth="1"/>
    <col min="6406" max="6408" width="8" style="1" bestFit="1" customWidth="1"/>
    <col min="6409" max="6409" width="10.140625" style="1" customWidth="1"/>
    <col min="6410" max="6410" width="14" style="1" bestFit="1" customWidth="1"/>
    <col min="6411" max="6637" width="9.140625" style="1"/>
    <col min="6638" max="6638" width="8.140625" style="1" customWidth="1"/>
    <col min="6639" max="6639" width="62.28515625" style="1" customWidth="1"/>
    <col min="6640" max="6640" width="9.5703125" style="1" customWidth="1"/>
    <col min="6641" max="6641" width="13.28515625" style="1" customWidth="1"/>
    <col min="6642" max="6642" width="7.28515625" style="1" bestFit="1" customWidth="1"/>
    <col min="6643" max="6643" width="8.5703125" style="1" bestFit="1" customWidth="1"/>
    <col min="6644" max="6644" width="9.7109375" style="1" customWidth="1"/>
    <col min="6645" max="6645" width="11.85546875" style="1" bestFit="1" customWidth="1"/>
    <col min="6646" max="6646" width="12.28515625" style="1" customWidth="1"/>
    <col min="6647" max="6647" width="13.7109375" style="1" customWidth="1"/>
    <col min="6648" max="6648" width="7.85546875" style="1" customWidth="1"/>
    <col min="6649" max="6649" width="7.28515625" style="1" customWidth="1"/>
    <col min="6650" max="6650" width="6.7109375" style="1" bestFit="1" customWidth="1"/>
    <col min="6651" max="6651" width="6.85546875" style="1" customWidth="1"/>
    <col min="6652" max="6657" width="6.140625" style="1" bestFit="1" customWidth="1"/>
    <col min="6658" max="6658" width="9" style="1" customWidth="1"/>
    <col min="6659" max="6659" width="8.140625" style="1" customWidth="1"/>
    <col min="6660" max="6660" width="9" style="1" customWidth="1"/>
    <col min="6661" max="6661" width="9.5703125" style="1" customWidth="1"/>
    <col min="6662" max="6664" width="8" style="1" bestFit="1" customWidth="1"/>
    <col min="6665" max="6665" width="10.140625" style="1" customWidth="1"/>
    <col min="6666" max="6666" width="14" style="1" bestFit="1" customWidth="1"/>
    <col min="6667" max="6893" width="9.140625" style="1"/>
    <col min="6894" max="6894" width="8.140625" style="1" customWidth="1"/>
    <col min="6895" max="6895" width="62.28515625" style="1" customWidth="1"/>
    <col min="6896" max="6896" width="9.5703125" style="1" customWidth="1"/>
    <col min="6897" max="6897" width="13.28515625" style="1" customWidth="1"/>
    <col min="6898" max="6898" width="7.28515625" style="1" bestFit="1" customWidth="1"/>
    <col min="6899" max="6899" width="8.5703125" style="1" bestFit="1" customWidth="1"/>
    <col min="6900" max="6900" width="9.7109375" style="1" customWidth="1"/>
    <col min="6901" max="6901" width="11.85546875" style="1" bestFit="1" customWidth="1"/>
    <col min="6902" max="6902" width="12.28515625" style="1" customWidth="1"/>
    <col min="6903" max="6903" width="13.7109375" style="1" customWidth="1"/>
    <col min="6904" max="6904" width="7.85546875" style="1" customWidth="1"/>
    <col min="6905" max="6905" width="7.28515625" style="1" customWidth="1"/>
    <col min="6906" max="6906" width="6.7109375" style="1" bestFit="1" customWidth="1"/>
    <col min="6907" max="6907" width="6.85546875" style="1" customWidth="1"/>
    <col min="6908" max="6913" width="6.140625" style="1" bestFit="1" customWidth="1"/>
    <col min="6914" max="6914" width="9" style="1" customWidth="1"/>
    <col min="6915" max="6915" width="8.140625" style="1" customWidth="1"/>
    <col min="6916" max="6916" width="9" style="1" customWidth="1"/>
    <col min="6917" max="6917" width="9.5703125" style="1" customWidth="1"/>
    <col min="6918" max="6920" width="8" style="1" bestFit="1" customWidth="1"/>
    <col min="6921" max="6921" width="10.140625" style="1" customWidth="1"/>
    <col min="6922" max="6922" width="14" style="1" bestFit="1" customWidth="1"/>
    <col min="6923" max="7149" width="9.140625" style="1"/>
    <col min="7150" max="7150" width="8.140625" style="1" customWidth="1"/>
    <col min="7151" max="7151" width="62.28515625" style="1" customWidth="1"/>
    <col min="7152" max="7152" width="9.5703125" style="1" customWidth="1"/>
    <col min="7153" max="7153" width="13.28515625" style="1" customWidth="1"/>
    <col min="7154" max="7154" width="7.28515625" style="1" bestFit="1" customWidth="1"/>
    <col min="7155" max="7155" width="8.5703125" style="1" bestFit="1" customWidth="1"/>
    <col min="7156" max="7156" width="9.7109375" style="1" customWidth="1"/>
    <col min="7157" max="7157" width="11.85546875" style="1" bestFit="1" customWidth="1"/>
    <col min="7158" max="7158" width="12.28515625" style="1" customWidth="1"/>
    <col min="7159" max="7159" width="13.7109375" style="1" customWidth="1"/>
    <col min="7160" max="7160" width="7.85546875" style="1" customWidth="1"/>
    <col min="7161" max="7161" width="7.28515625" style="1" customWidth="1"/>
    <col min="7162" max="7162" width="6.7109375" style="1" bestFit="1" customWidth="1"/>
    <col min="7163" max="7163" width="6.85546875" style="1" customWidth="1"/>
    <col min="7164" max="7169" width="6.140625" style="1" bestFit="1" customWidth="1"/>
    <col min="7170" max="7170" width="9" style="1" customWidth="1"/>
    <col min="7171" max="7171" width="8.140625" style="1" customWidth="1"/>
    <col min="7172" max="7172" width="9" style="1" customWidth="1"/>
    <col min="7173" max="7173" width="9.5703125" style="1" customWidth="1"/>
    <col min="7174" max="7176" width="8" style="1" bestFit="1" customWidth="1"/>
    <col min="7177" max="7177" width="10.140625" style="1" customWidth="1"/>
    <col min="7178" max="7178" width="14" style="1" bestFit="1" customWidth="1"/>
    <col min="7179" max="7405" width="9.140625" style="1"/>
    <col min="7406" max="7406" width="8.140625" style="1" customWidth="1"/>
    <col min="7407" max="7407" width="62.28515625" style="1" customWidth="1"/>
    <col min="7408" max="7408" width="9.5703125" style="1" customWidth="1"/>
    <col min="7409" max="7409" width="13.28515625" style="1" customWidth="1"/>
    <col min="7410" max="7410" width="7.28515625" style="1" bestFit="1" customWidth="1"/>
    <col min="7411" max="7411" width="8.5703125" style="1" bestFit="1" customWidth="1"/>
    <col min="7412" max="7412" width="9.7109375" style="1" customWidth="1"/>
    <col min="7413" max="7413" width="11.85546875" style="1" bestFit="1" customWidth="1"/>
    <col min="7414" max="7414" width="12.28515625" style="1" customWidth="1"/>
    <col min="7415" max="7415" width="13.7109375" style="1" customWidth="1"/>
    <col min="7416" max="7416" width="7.85546875" style="1" customWidth="1"/>
    <col min="7417" max="7417" width="7.28515625" style="1" customWidth="1"/>
    <col min="7418" max="7418" width="6.7109375" style="1" bestFit="1" customWidth="1"/>
    <col min="7419" max="7419" width="6.85546875" style="1" customWidth="1"/>
    <col min="7420" max="7425" width="6.140625" style="1" bestFit="1" customWidth="1"/>
    <col min="7426" max="7426" width="9" style="1" customWidth="1"/>
    <col min="7427" max="7427" width="8.140625" style="1" customWidth="1"/>
    <col min="7428" max="7428" width="9" style="1" customWidth="1"/>
    <col min="7429" max="7429" width="9.5703125" style="1" customWidth="1"/>
    <col min="7430" max="7432" width="8" style="1" bestFit="1" customWidth="1"/>
    <col min="7433" max="7433" width="10.140625" style="1" customWidth="1"/>
    <col min="7434" max="7434" width="14" style="1" bestFit="1" customWidth="1"/>
    <col min="7435" max="7661" width="9.140625" style="1"/>
    <col min="7662" max="7662" width="8.140625" style="1" customWidth="1"/>
    <col min="7663" max="7663" width="62.28515625" style="1" customWidth="1"/>
    <col min="7664" max="7664" width="9.5703125" style="1" customWidth="1"/>
    <col min="7665" max="7665" width="13.28515625" style="1" customWidth="1"/>
    <col min="7666" max="7666" width="7.28515625" style="1" bestFit="1" customWidth="1"/>
    <col min="7667" max="7667" width="8.5703125" style="1" bestFit="1" customWidth="1"/>
    <col min="7668" max="7668" width="9.7109375" style="1" customWidth="1"/>
    <col min="7669" max="7669" width="11.85546875" style="1" bestFit="1" customWidth="1"/>
    <col min="7670" max="7670" width="12.28515625" style="1" customWidth="1"/>
    <col min="7671" max="7671" width="13.7109375" style="1" customWidth="1"/>
    <col min="7672" max="7672" width="7.85546875" style="1" customWidth="1"/>
    <col min="7673" max="7673" width="7.28515625" style="1" customWidth="1"/>
    <col min="7674" max="7674" width="6.7109375" style="1" bestFit="1" customWidth="1"/>
    <col min="7675" max="7675" width="6.85546875" style="1" customWidth="1"/>
    <col min="7676" max="7681" width="6.140625" style="1" bestFit="1" customWidth="1"/>
    <col min="7682" max="7682" width="9" style="1" customWidth="1"/>
    <col min="7683" max="7683" width="8.140625" style="1" customWidth="1"/>
    <col min="7684" max="7684" width="9" style="1" customWidth="1"/>
    <col min="7685" max="7685" width="9.5703125" style="1" customWidth="1"/>
    <col min="7686" max="7688" width="8" style="1" bestFit="1" customWidth="1"/>
    <col min="7689" max="7689" width="10.140625" style="1" customWidth="1"/>
    <col min="7690" max="7690" width="14" style="1" bestFit="1" customWidth="1"/>
    <col min="7691" max="7917" width="9.140625" style="1"/>
    <col min="7918" max="7918" width="8.140625" style="1" customWidth="1"/>
    <col min="7919" max="7919" width="62.28515625" style="1" customWidth="1"/>
    <col min="7920" max="7920" width="9.5703125" style="1" customWidth="1"/>
    <col min="7921" max="7921" width="13.28515625" style="1" customWidth="1"/>
    <col min="7922" max="7922" width="7.28515625" style="1" bestFit="1" customWidth="1"/>
    <col min="7923" max="7923" width="8.5703125" style="1" bestFit="1" customWidth="1"/>
    <col min="7924" max="7924" width="9.7109375" style="1" customWidth="1"/>
    <col min="7925" max="7925" width="11.85546875" style="1" bestFit="1" customWidth="1"/>
    <col min="7926" max="7926" width="12.28515625" style="1" customWidth="1"/>
    <col min="7927" max="7927" width="13.7109375" style="1" customWidth="1"/>
    <col min="7928" max="7928" width="7.85546875" style="1" customWidth="1"/>
    <col min="7929" max="7929" width="7.28515625" style="1" customWidth="1"/>
    <col min="7930" max="7930" width="6.7109375" style="1" bestFit="1" customWidth="1"/>
    <col min="7931" max="7931" width="6.85546875" style="1" customWidth="1"/>
    <col min="7932" max="7937" width="6.140625" style="1" bestFit="1" customWidth="1"/>
    <col min="7938" max="7938" width="9" style="1" customWidth="1"/>
    <col min="7939" max="7939" width="8.140625" style="1" customWidth="1"/>
    <col min="7940" max="7940" width="9" style="1" customWidth="1"/>
    <col min="7941" max="7941" width="9.5703125" style="1" customWidth="1"/>
    <col min="7942" max="7944" width="8" style="1" bestFit="1" customWidth="1"/>
    <col min="7945" max="7945" width="10.140625" style="1" customWidth="1"/>
    <col min="7946" max="7946" width="14" style="1" bestFit="1" customWidth="1"/>
    <col min="7947" max="8173" width="9.140625" style="1"/>
    <col min="8174" max="8174" width="8.140625" style="1" customWidth="1"/>
    <col min="8175" max="8175" width="62.28515625" style="1" customWidth="1"/>
    <col min="8176" max="8176" width="9.5703125" style="1" customWidth="1"/>
    <col min="8177" max="8177" width="13.28515625" style="1" customWidth="1"/>
    <col min="8178" max="8178" width="7.28515625" style="1" bestFit="1" customWidth="1"/>
    <col min="8179" max="8179" width="8.5703125" style="1" bestFit="1" customWidth="1"/>
    <col min="8180" max="8180" width="9.7109375" style="1" customWidth="1"/>
    <col min="8181" max="8181" width="11.85546875" style="1" bestFit="1" customWidth="1"/>
    <col min="8182" max="8182" width="12.28515625" style="1" customWidth="1"/>
    <col min="8183" max="8183" width="13.7109375" style="1" customWidth="1"/>
    <col min="8184" max="8184" width="7.85546875" style="1" customWidth="1"/>
    <col min="8185" max="8185" width="7.28515625" style="1" customWidth="1"/>
    <col min="8186" max="8186" width="6.7109375" style="1" bestFit="1" customWidth="1"/>
    <col min="8187" max="8187" width="6.85546875" style="1" customWidth="1"/>
    <col min="8188" max="8193" width="6.140625" style="1" bestFit="1" customWidth="1"/>
    <col min="8194" max="8194" width="9" style="1" customWidth="1"/>
    <col min="8195" max="8195" width="8.140625" style="1" customWidth="1"/>
    <col min="8196" max="8196" width="9" style="1" customWidth="1"/>
    <col min="8197" max="8197" width="9.5703125" style="1" customWidth="1"/>
    <col min="8198" max="8200" width="8" style="1" bestFit="1" customWidth="1"/>
    <col min="8201" max="8201" width="10.140625" style="1" customWidth="1"/>
    <col min="8202" max="8202" width="14" style="1" bestFit="1" customWidth="1"/>
    <col min="8203" max="8429" width="9.140625" style="1"/>
    <col min="8430" max="8430" width="8.140625" style="1" customWidth="1"/>
    <col min="8431" max="8431" width="62.28515625" style="1" customWidth="1"/>
    <col min="8432" max="8432" width="9.5703125" style="1" customWidth="1"/>
    <col min="8433" max="8433" width="13.28515625" style="1" customWidth="1"/>
    <col min="8434" max="8434" width="7.28515625" style="1" bestFit="1" customWidth="1"/>
    <col min="8435" max="8435" width="8.5703125" style="1" bestFit="1" customWidth="1"/>
    <col min="8436" max="8436" width="9.7109375" style="1" customWidth="1"/>
    <col min="8437" max="8437" width="11.85546875" style="1" bestFit="1" customWidth="1"/>
    <col min="8438" max="8438" width="12.28515625" style="1" customWidth="1"/>
    <col min="8439" max="8439" width="13.7109375" style="1" customWidth="1"/>
    <col min="8440" max="8440" width="7.85546875" style="1" customWidth="1"/>
    <col min="8441" max="8441" width="7.28515625" style="1" customWidth="1"/>
    <col min="8442" max="8442" width="6.7109375" style="1" bestFit="1" customWidth="1"/>
    <col min="8443" max="8443" width="6.85546875" style="1" customWidth="1"/>
    <col min="8444" max="8449" width="6.140625" style="1" bestFit="1" customWidth="1"/>
    <col min="8450" max="8450" width="9" style="1" customWidth="1"/>
    <col min="8451" max="8451" width="8.140625" style="1" customWidth="1"/>
    <col min="8452" max="8452" width="9" style="1" customWidth="1"/>
    <col min="8453" max="8453" width="9.5703125" style="1" customWidth="1"/>
    <col min="8454" max="8456" width="8" style="1" bestFit="1" customWidth="1"/>
    <col min="8457" max="8457" width="10.140625" style="1" customWidth="1"/>
    <col min="8458" max="8458" width="14" style="1" bestFit="1" customWidth="1"/>
    <col min="8459" max="8685" width="9.140625" style="1"/>
    <col min="8686" max="8686" width="8.140625" style="1" customWidth="1"/>
    <col min="8687" max="8687" width="62.28515625" style="1" customWidth="1"/>
    <col min="8688" max="8688" width="9.5703125" style="1" customWidth="1"/>
    <col min="8689" max="8689" width="13.28515625" style="1" customWidth="1"/>
    <col min="8690" max="8690" width="7.28515625" style="1" bestFit="1" customWidth="1"/>
    <col min="8691" max="8691" width="8.5703125" style="1" bestFit="1" customWidth="1"/>
    <col min="8692" max="8692" width="9.7109375" style="1" customWidth="1"/>
    <col min="8693" max="8693" width="11.85546875" style="1" bestFit="1" customWidth="1"/>
    <col min="8694" max="8694" width="12.28515625" style="1" customWidth="1"/>
    <col min="8695" max="8695" width="13.7109375" style="1" customWidth="1"/>
    <col min="8696" max="8696" width="7.85546875" style="1" customWidth="1"/>
    <col min="8697" max="8697" width="7.28515625" style="1" customWidth="1"/>
    <col min="8698" max="8698" width="6.7109375" style="1" bestFit="1" customWidth="1"/>
    <col min="8699" max="8699" width="6.85546875" style="1" customWidth="1"/>
    <col min="8700" max="8705" width="6.140625" style="1" bestFit="1" customWidth="1"/>
    <col min="8706" max="8706" width="9" style="1" customWidth="1"/>
    <col min="8707" max="8707" width="8.140625" style="1" customWidth="1"/>
    <col min="8708" max="8708" width="9" style="1" customWidth="1"/>
    <col min="8709" max="8709" width="9.5703125" style="1" customWidth="1"/>
    <col min="8710" max="8712" width="8" style="1" bestFit="1" customWidth="1"/>
    <col min="8713" max="8713" width="10.140625" style="1" customWidth="1"/>
    <col min="8714" max="8714" width="14" style="1" bestFit="1" customWidth="1"/>
    <col min="8715" max="8941" width="9.140625" style="1"/>
    <col min="8942" max="8942" width="8.140625" style="1" customWidth="1"/>
    <col min="8943" max="8943" width="62.28515625" style="1" customWidth="1"/>
    <col min="8944" max="8944" width="9.5703125" style="1" customWidth="1"/>
    <col min="8945" max="8945" width="13.28515625" style="1" customWidth="1"/>
    <col min="8946" max="8946" width="7.28515625" style="1" bestFit="1" customWidth="1"/>
    <col min="8947" max="8947" width="8.5703125" style="1" bestFit="1" customWidth="1"/>
    <col min="8948" max="8948" width="9.7109375" style="1" customWidth="1"/>
    <col min="8949" max="8949" width="11.85546875" style="1" bestFit="1" customWidth="1"/>
    <col min="8950" max="8950" width="12.28515625" style="1" customWidth="1"/>
    <col min="8951" max="8951" width="13.7109375" style="1" customWidth="1"/>
    <col min="8952" max="8952" width="7.85546875" style="1" customWidth="1"/>
    <col min="8953" max="8953" width="7.28515625" style="1" customWidth="1"/>
    <col min="8954" max="8954" width="6.7109375" style="1" bestFit="1" customWidth="1"/>
    <col min="8955" max="8955" width="6.85546875" style="1" customWidth="1"/>
    <col min="8956" max="8961" width="6.140625" style="1" bestFit="1" customWidth="1"/>
    <col min="8962" max="8962" width="9" style="1" customWidth="1"/>
    <col min="8963" max="8963" width="8.140625" style="1" customWidth="1"/>
    <col min="8964" max="8964" width="9" style="1" customWidth="1"/>
    <col min="8965" max="8965" width="9.5703125" style="1" customWidth="1"/>
    <col min="8966" max="8968" width="8" style="1" bestFit="1" customWidth="1"/>
    <col min="8969" max="8969" width="10.140625" style="1" customWidth="1"/>
    <col min="8970" max="8970" width="14" style="1" bestFit="1" customWidth="1"/>
    <col min="8971" max="9197" width="9.140625" style="1"/>
    <col min="9198" max="9198" width="8.140625" style="1" customWidth="1"/>
    <col min="9199" max="9199" width="62.28515625" style="1" customWidth="1"/>
    <col min="9200" max="9200" width="9.5703125" style="1" customWidth="1"/>
    <col min="9201" max="9201" width="13.28515625" style="1" customWidth="1"/>
    <col min="9202" max="9202" width="7.28515625" style="1" bestFit="1" customWidth="1"/>
    <col min="9203" max="9203" width="8.5703125" style="1" bestFit="1" customWidth="1"/>
    <col min="9204" max="9204" width="9.7109375" style="1" customWidth="1"/>
    <col min="9205" max="9205" width="11.85546875" style="1" bestFit="1" customWidth="1"/>
    <col min="9206" max="9206" width="12.28515625" style="1" customWidth="1"/>
    <col min="9207" max="9207" width="13.7109375" style="1" customWidth="1"/>
    <col min="9208" max="9208" width="7.85546875" style="1" customWidth="1"/>
    <col min="9209" max="9209" width="7.28515625" style="1" customWidth="1"/>
    <col min="9210" max="9210" width="6.7109375" style="1" bestFit="1" customWidth="1"/>
    <col min="9211" max="9211" width="6.85546875" style="1" customWidth="1"/>
    <col min="9212" max="9217" width="6.140625" style="1" bestFit="1" customWidth="1"/>
    <col min="9218" max="9218" width="9" style="1" customWidth="1"/>
    <col min="9219" max="9219" width="8.140625" style="1" customWidth="1"/>
    <col min="9220" max="9220" width="9" style="1" customWidth="1"/>
    <col min="9221" max="9221" width="9.5703125" style="1" customWidth="1"/>
    <col min="9222" max="9224" width="8" style="1" bestFit="1" customWidth="1"/>
    <col min="9225" max="9225" width="10.140625" style="1" customWidth="1"/>
    <col min="9226" max="9226" width="14" style="1" bestFit="1" customWidth="1"/>
    <col min="9227" max="9453" width="9.140625" style="1"/>
    <col min="9454" max="9454" width="8.140625" style="1" customWidth="1"/>
    <col min="9455" max="9455" width="62.28515625" style="1" customWidth="1"/>
    <col min="9456" max="9456" width="9.5703125" style="1" customWidth="1"/>
    <col min="9457" max="9457" width="13.28515625" style="1" customWidth="1"/>
    <col min="9458" max="9458" width="7.28515625" style="1" bestFit="1" customWidth="1"/>
    <col min="9459" max="9459" width="8.5703125" style="1" bestFit="1" customWidth="1"/>
    <col min="9460" max="9460" width="9.7109375" style="1" customWidth="1"/>
    <col min="9461" max="9461" width="11.85546875" style="1" bestFit="1" customWidth="1"/>
    <col min="9462" max="9462" width="12.28515625" style="1" customWidth="1"/>
    <col min="9463" max="9463" width="13.7109375" style="1" customWidth="1"/>
    <col min="9464" max="9464" width="7.85546875" style="1" customWidth="1"/>
    <col min="9465" max="9465" width="7.28515625" style="1" customWidth="1"/>
    <col min="9466" max="9466" width="6.7109375" style="1" bestFit="1" customWidth="1"/>
    <col min="9467" max="9467" width="6.85546875" style="1" customWidth="1"/>
    <col min="9468" max="9473" width="6.140625" style="1" bestFit="1" customWidth="1"/>
    <col min="9474" max="9474" width="9" style="1" customWidth="1"/>
    <col min="9475" max="9475" width="8.140625" style="1" customWidth="1"/>
    <col min="9476" max="9476" width="9" style="1" customWidth="1"/>
    <col min="9477" max="9477" width="9.5703125" style="1" customWidth="1"/>
    <col min="9478" max="9480" width="8" style="1" bestFit="1" customWidth="1"/>
    <col min="9481" max="9481" width="10.140625" style="1" customWidth="1"/>
    <col min="9482" max="9482" width="14" style="1" bestFit="1" customWidth="1"/>
    <col min="9483" max="9709" width="9.140625" style="1"/>
    <col min="9710" max="9710" width="8.140625" style="1" customWidth="1"/>
    <col min="9711" max="9711" width="62.28515625" style="1" customWidth="1"/>
    <col min="9712" max="9712" width="9.5703125" style="1" customWidth="1"/>
    <col min="9713" max="9713" width="13.28515625" style="1" customWidth="1"/>
    <col min="9714" max="9714" width="7.28515625" style="1" bestFit="1" customWidth="1"/>
    <col min="9715" max="9715" width="8.5703125" style="1" bestFit="1" customWidth="1"/>
    <col min="9716" max="9716" width="9.7109375" style="1" customWidth="1"/>
    <col min="9717" max="9717" width="11.85546875" style="1" bestFit="1" customWidth="1"/>
    <col min="9718" max="9718" width="12.28515625" style="1" customWidth="1"/>
    <col min="9719" max="9719" width="13.7109375" style="1" customWidth="1"/>
    <col min="9720" max="9720" width="7.85546875" style="1" customWidth="1"/>
    <col min="9721" max="9721" width="7.28515625" style="1" customWidth="1"/>
    <col min="9722" max="9722" width="6.7109375" style="1" bestFit="1" customWidth="1"/>
    <col min="9723" max="9723" width="6.85546875" style="1" customWidth="1"/>
    <col min="9724" max="9729" width="6.140625" style="1" bestFit="1" customWidth="1"/>
    <col min="9730" max="9730" width="9" style="1" customWidth="1"/>
    <col min="9731" max="9731" width="8.140625" style="1" customWidth="1"/>
    <col min="9732" max="9732" width="9" style="1" customWidth="1"/>
    <col min="9733" max="9733" width="9.5703125" style="1" customWidth="1"/>
    <col min="9734" max="9736" width="8" style="1" bestFit="1" customWidth="1"/>
    <col min="9737" max="9737" width="10.140625" style="1" customWidth="1"/>
    <col min="9738" max="9738" width="14" style="1" bestFit="1" customWidth="1"/>
    <col min="9739" max="9965" width="9.140625" style="1"/>
    <col min="9966" max="9966" width="8.140625" style="1" customWidth="1"/>
    <col min="9967" max="9967" width="62.28515625" style="1" customWidth="1"/>
    <col min="9968" max="9968" width="9.5703125" style="1" customWidth="1"/>
    <col min="9969" max="9969" width="13.28515625" style="1" customWidth="1"/>
    <col min="9970" max="9970" width="7.28515625" style="1" bestFit="1" customWidth="1"/>
    <col min="9971" max="9971" width="8.5703125" style="1" bestFit="1" customWidth="1"/>
    <col min="9972" max="9972" width="9.7109375" style="1" customWidth="1"/>
    <col min="9973" max="9973" width="11.85546875" style="1" bestFit="1" customWidth="1"/>
    <col min="9974" max="9974" width="12.28515625" style="1" customWidth="1"/>
    <col min="9975" max="9975" width="13.7109375" style="1" customWidth="1"/>
    <col min="9976" max="9976" width="7.85546875" style="1" customWidth="1"/>
    <col min="9977" max="9977" width="7.28515625" style="1" customWidth="1"/>
    <col min="9978" max="9978" width="6.7109375" style="1" bestFit="1" customWidth="1"/>
    <col min="9979" max="9979" width="6.85546875" style="1" customWidth="1"/>
    <col min="9980" max="9985" width="6.140625" style="1" bestFit="1" customWidth="1"/>
    <col min="9986" max="9986" width="9" style="1" customWidth="1"/>
    <col min="9987" max="9987" width="8.140625" style="1" customWidth="1"/>
    <col min="9988" max="9988" width="9" style="1" customWidth="1"/>
    <col min="9989" max="9989" width="9.5703125" style="1" customWidth="1"/>
    <col min="9990" max="9992" width="8" style="1" bestFit="1" customWidth="1"/>
    <col min="9993" max="9993" width="10.140625" style="1" customWidth="1"/>
    <col min="9994" max="9994" width="14" style="1" bestFit="1" customWidth="1"/>
    <col min="9995" max="10221" width="9.140625" style="1"/>
    <col min="10222" max="10222" width="8.140625" style="1" customWidth="1"/>
    <col min="10223" max="10223" width="62.28515625" style="1" customWidth="1"/>
    <col min="10224" max="10224" width="9.5703125" style="1" customWidth="1"/>
    <col min="10225" max="10225" width="13.28515625" style="1" customWidth="1"/>
    <col min="10226" max="10226" width="7.28515625" style="1" bestFit="1" customWidth="1"/>
    <col min="10227" max="10227" width="8.5703125" style="1" bestFit="1" customWidth="1"/>
    <col min="10228" max="10228" width="9.7109375" style="1" customWidth="1"/>
    <col min="10229" max="10229" width="11.85546875" style="1" bestFit="1" customWidth="1"/>
    <col min="10230" max="10230" width="12.28515625" style="1" customWidth="1"/>
    <col min="10231" max="10231" width="13.7109375" style="1" customWidth="1"/>
    <col min="10232" max="10232" width="7.85546875" style="1" customWidth="1"/>
    <col min="10233" max="10233" width="7.28515625" style="1" customWidth="1"/>
    <col min="10234" max="10234" width="6.7109375" style="1" bestFit="1" customWidth="1"/>
    <col min="10235" max="10235" width="6.85546875" style="1" customWidth="1"/>
    <col min="10236" max="10241" width="6.140625" style="1" bestFit="1" customWidth="1"/>
    <col min="10242" max="10242" width="9" style="1" customWidth="1"/>
    <col min="10243" max="10243" width="8.140625" style="1" customWidth="1"/>
    <col min="10244" max="10244" width="9" style="1" customWidth="1"/>
    <col min="10245" max="10245" width="9.5703125" style="1" customWidth="1"/>
    <col min="10246" max="10248" width="8" style="1" bestFit="1" customWidth="1"/>
    <col min="10249" max="10249" width="10.140625" style="1" customWidth="1"/>
    <col min="10250" max="10250" width="14" style="1" bestFit="1" customWidth="1"/>
    <col min="10251" max="10477" width="9.140625" style="1"/>
    <col min="10478" max="10478" width="8.140625" style="1" customWidth="1"/>
    <col min="10479" max="10479" width="62.28515625" style="1" customWidth="1"/>
    <col min="10480" max="10480" width="9.5703125" style="1" customWidth="1"/>
    <col min="10481" max="10481" width="13.28515625" style="1" customWidth="1"/>
    <col min="10482" max="10482" width="7.28515625" style="1" bestFit="1" customWidth="1"/>
    <col min="10483" max="10483" width="8.5703125" style="1" bestFit="1" customWidth="1"/>
    <col min="10484" max="10484" width="9.7109375" style="1" customWidth="1"/>
    <col min="10485" max="10485" width="11.85546875" style="1" bestFit="1" customWidth="1"/>
    <col min="10486" max="10486" width="12.28515625" style="1" customWidth="1"/>
    <col min="10487" max="10487" width="13.7109375" style="1" customWidth="1"/>
    <col min="10488" max="10488" width="7.85546875" style="1" customWidth="1"/>
    <col min="10489" max="10489" width="7.28515625" style="1" customWidth="1"/>
    <col min="10490" max="10490" width="6.7109375" style="1" bestFit="1" customWidth="1"/>
    <col min="10491" max="10491" width="6.85546875" style="1" customWidth="1"/>
    <col min="10492" max="10497" width="6.140625" style="1" bestFit="1" customWidth="1"/>
    <col min="10498" max="10498" width="9" style="1" customWidth="1"/>
    <col min="10499" max="10499" width="8.140625" style="1" customWidth="1"/>
    <col min="10500" max="10500" width="9" style="1" customWidth="1"/>
    <col min="10501" max="10501" width="9.5703125" style="1" customWidth="1"/>
    <col min="10502" max="10504" width="8" style="1" bestFit="1" customWidth="1"/>
    <col min="10505" max="10505" width="10.140625" style="1" customWidth="1"/>
    <col min="10506" max="10506" width="14" style="1" bestFit="1" customWidth="1"/>
    <col min="10507" max="10733" width="9.140625" style="1"/>
    <col min="10734" max="10734" width="8.140625" style="1" customWidth="1"/>
    <col min="10735" max="10735" width="62.28515625" style="1" customWidth="1"/>
    <col min="10736" max="10736" width="9.5703125" style="1" customWidth="1"/>
    <col min="10737" max="10737" width="13.28515625" style="1" customWidth="1"/>
    <col min="10738" max="10738" width="7.28515625" style="1" bestFit="1" customWidth="1"/>
    <col min="10739" max="10739" width="8.5703125" style="1" bestFit="1" customWidth="1"/>
    <col min="10740" max="10740" width="9.7109375" style="1" customWidth="1"/>
    <col min="10741" max="10741" width="11.85546875" style="1" bestFit="1" customWidth="1"/>
    <col min="10742" max="10742" width="12.28515625" style="1" customWidth="1"/>
    <col min="10743" max="10743" width="13.7109375" style="1" customWidth="1"/>
    <col min="10744" max="10744" width="7.85546875" style="1" customWidth="1"/>
    <col min="10745" max="10745" width="7.28515625" style="1" customWidth="1"/>
    <col min="10746" max="10746" width="6.7109375" style="1" bestFit="1" customWidth="1"/>
    <col min="10747" max="10747" width="6.85546875" style="1" customWidth="1"/>
    <col min="10748" max="10753" width="6.140625" style="1" bestFit="1" customWidth="1"/>
    <col min="10754" max="10754" width="9" style="1" customWidth="1"/>
    <col min="10755" max="10755" width="8.140625" style="1" customWidth="1"/>
    <col min="10756" max="10756" width="9" style="1" customWidth="1"/>
    <col min="10757" max="10757" width="9.5703125" style="1" customWidth="1"/>
    <col min="10758" max="10760" width="8" style="1" bestFit="1" customWidth="1"/>
    <col min="10761" max="10761" width="10.140625" style="1" customWidth="1"/>
    <col min="10762" max="10762" width="14" style="1" bestFit="1" customWidth="1"/>
    <col min="10763" max="10989" width="9.140625" style="1"/>
    <col min="10990" max="10990" width="8.140625" style="1" customWidth="1"/>
    <col min="10991" max="10991" width="62.28515625" style="1" customWidth="1"/>
    <col min="10992" max="10992" width="9.5703125" style="1" customWidth="1"/>
    <col min="10993" max="10993" width="13.28515625" style="1" customWidth="1"/>
    <col min="10994" max="10994" width="7.28515625" style="1" bestFit="1" customWidth="1"/>
    <col min="10995" max="10995" width="8.5703125" style="1" bestFit="1" customWidth="1"/>
    <col min="10996" max="10996" width="9.7109375" style="1" customWidth="1"/>
    <col min="10997" max="10997" width="11.85546875" style="1" bestFit="1" customWidth="1"/>
    <col min="10998" max="10998" width="12.28515625" style="1" customWidth="1"/>
    <col min="10999" max="10999" width="13.7109375" style="1" customWidth="1"/>
    <col min="11000" max="11000" width="7.85546875" style="1" customWidth="1"/>
    <col min="11001" max="11001" width="7.28515625" style="1" customWidth="1"/>
    <col min="11002" max="11002" width="6.7109375" style="1" bestFit="1" customWidth="1"/>
    <col min="11003" max="11003" width="6.85546875" style="1" customWidth="1"/>
    <col min="11004" max="11009" width="6.140625" style="1" bestFit="1" customWidth="1"/>
    <col min="11010" max="11010" width="9" style="1" customWidth="1"/>
    <col min="11011" max="11011" width="8.140625" style="1" customWidth="1"/>
    <col min="11012" max="11012" width="9" style="1" customWidth="1"/>
    <col min="11013" max="11013" width="9.5703125" style="1" customWidth="1"/>
    <col min="11014" max="11016" width="8" style="1" bestFit="1" customWidth="1"/>
    <col min="11017" max="11017" width="10.140625" style="1" customWidth="1"/>
    <col min="11018" max="11018" width="14" style="1" bestFit="1" customWidth="1"/>
    <col min="11019" max="11245" width="9.140625" style="1"/>
    <col min="11246" max="11246" width="8.140625" style="1" customWidth="1"/>
    <col min="11247" max="11247" width="62.28515625" style="1" customWidth="1"/>
    <col min="11248" max="11248" width="9.5703125" style="1" customWidth="1"/>
    <col min="11249" max="11249" width="13.28515625" style="1" customWidth="1"/>
    <col min="11250" max="11250" width="7.28515625" style="1" bestFit="1" customWidth="1"/>
    <col min="11251" max="11251" width="8.5703125" style="1" bestFit="1" customWidth="1"/>
    <col min="11252" max="11252" width="9.7109375" style="1" customWidth="1"/>
    <col min="11253" max="11253" width="11.85546875" style="1" bestFit="1" customWidth="1"/>
    <col min="11254" max="11254" width="12.28515625" style="1" customWidth="1"/>
    <col min="11255" max="11255" width="13.7109375" style="1" customWidth="1"/>
    <col min="11256" max="11256" width="7.85546875" style="1" customWidth="1"/>
    <col min="11257" max="11257" width="7.28515625" style="1" customWidth="1"/>
    <col min="11258" max="11258" width="6.7109375" style="1" bestFit="1" customWidth="1"/>
    <col min="11259" max="11259" width="6.85546875" style="1" customWidth="1"/>
    <col min="11260" max="11265" width="6.140625" style="1" bestFit="1" customWidth="1"/>
    <col min="11266" max="11266" width="9" style="1" customWidth="1"/>
    <col min="11267" max="11267" width="8.140625" style="1" customWidth="1"/>
    <col min="11268" max="11268" width="9" style="1" customWidth="1"/>
    <col min="11269" max="11269" width="9.5703125" style="1" customWidth="1"/>
    <col min="11270" max="11272" width="8" style="1" bestFit="1" customWidth="1"/>
    <col min="11273" max="11273" width="10.140625" style="1" customWidth="1"/>
    <col min="11274" max="11274" width="14" style="1" bestFit="1" customWidth="1"/>
    <col min="11275" max="11501" width="9.140625" style="1"/>
    <col min="11502" max="11502" width="8.140625" style="1" customWidth="1"/>
    <col min="11503" max="11503" width="62.28515625" style="1" customWidth="1"/>
    <col min="11504" max="11504" width="9.5703125" style="1" customWidth="1"/>
    <col min="11505" max="11505" width="13.28515625" style="1" customWidth="1"/>
    <col min="11506" max="11506" width="7.28515625" style="1" bestFit="1" customWidth="1"/>
    <col min="11507" max="11507" width="8.5703125" style="1" bestFit="1" customWidth="1"/>
    <col min="11508" max="11508" width="9.7109375" style="1" customWidth="1"/>
    <col min="11509" max="11509" width="11.85546875" style="1" bestFit="1" customWidth="1"/>
    <col min="11510" max="11510" width="12.28515625" style="1" customWidth="1"/>
    <col min="11511" max="11511" width="13.7109375" style="1" customWidth="1"/>
    <col min="11512" max="11512" width="7.85546875" style="1" customWidth="1"/>
    <col min="11513" max="11513" width="7.28515625" style="1" customWidth="1"/>
    <col min="11514" max="11514" width="6.7109375" style="1" bestFit="1" customWidth="1"/>
    <col min="11515" max="11515" width="6.85546875" style="1" customWidth="1"/>
    <col min="11516" max="11521" width="6.140625" style="1" bestFit="1" customWidth="1"/>
    <col min="11522" max="11522" width="9" style="1" customWidth="1"/>
    <col min="11523" max="11523" width="8.140625" style="1" customWidth="1"/>
    <col min="11524" max="11524" width="9" style="1" customWidth="1"/>
    <col min="11525" max="11525" width="9.5703125" style="1" customWidth="1"/>
    <col min="11526" max="11528" width="8" style="1" bestFit="1" customWidth="1"/>
    <col min="11529" max="11529" width="10.140625" style="1" customWidth="1"/>
    <col min="11530" max="11530" width="14" style="1" bestFit="1" customWidth="1"/>
    <col min="11531" max="11757" width="9.140625" style="1"/>
    <col min="11758" max="11758" width="8.140625" style="1" customWidth="1"/>
    <col min="11759" max="11759" width="62.28515625" style="1" customWidth="1"/>
    <col min="11760" max="11760" width="9.5703125" style="1" customWidth="1"/>
    <col min="11761" max="11761" width="13.28515625" style="1" customWidth="1"/>
    <col min="11762" max="11762" width="7.28515625" style="1" bestFit="1" customWidth="1"/>
    <col min="11763" max="11763" width="8.5703125" style="1" bestFit="1" customWidth="1"/>
    <col min="11764" max="11764" width="9.7109375" style="1" customWidth="1"/>
    <col min="11765" max="11765" width="11.85546875" style="1" bestFit="1" customWidth="1"/>
    <col min="11766" max="11766" width="12.28515625" style="1" customWidth="1"/>
    <col min="11767" max="11767" width="13.7109375" style="1" customWidth="1"/>
    <col min="11768" max="11768" width="7.85546875" style="1" customWidth="1"/>
    <col min="11769" max="11769" width="7.28515625" style="1" customWidth="1"/>
    <col min="11770" max="11770" width="6.7109375" style="1" bestFit="1" customWidth="1"/>
    <col min="11771" max="11771" width="6.85546875" style="1" customWidth="1"/>
    <col min="11772" max="11777" width="6.140625" style="1" bestFit="1" customWidth="1"/>
    <col min="11778" max="11778" width="9" style="1" customWidth="1"/>
    <col min="11779" max="11779" width="8.140625" style="1" customWidth="1"/>
    <col min="11780" max="11780" width="9" style="1" customWidth="1"/>
    <col min="11781" max="11781" width="9.5703125" style="1" customWidth="1"/>
    <col min="11782" max="11784" width="8" style="1" bestFit="1" customWidth="1"/>
    <col min="11785" max="11785" width="10.140625" style="1" customWidth="1"/>
    <col min="11786" max="11786" width="14" style="1" bestFit="1" customWidth="1"/>
    <col min="11787" max="12013" width="9.140625" style="1"/>
    <col min="12014" max="12014" width="8.140625" style="1" customWidth="1"/>
    <col min="12015" max="12015" width="62.28515625" style="1" customWidth="1"/>
    <col min="12016" max="12016" width="9.5703125" style="1" customWidth="1"/>
    <col min="12017" max="12017" width="13.28515625" style="1" customWidth="1"/>
    <col min="12018" max="12018" width="7.28515625" style="1" bestFit="1" customWidth="1"/>
    <col min="12019" max="12019" width="8.5703125" style="1" bestFit="1" customWidth="1"/>
    <col min="12020" max="12020" width="9.7109375" style="1" customWidth="1"/>
    <col min="12021" max="12021" width="11.85546875" style="1" bestFit="1" customWidth="1"/>
    <col min="12022" max="12022" width="12.28515625" style="1" customWidth="1"/>
    <col min="12023" max="12023" width="13.7109375" style="1" customWidth="1"/>
    <col min="12024" max="12024" width="7.85546875" style="1" customWidth="1"/>
    <col min="12025" max="12025" width="7.28515625" style="1" customWidth="1"/>
    <col min="12026" max="12026" width="6.7109375" style="1" bestFit="1" customWidth="1"/>
    <col min="12027" max="12027" width="6.85546875" style="1" customWidth="1"/>
    <col min="12028" max="12033" width="6.140625" style="1" bestFit="1" customWidth="1"/>
    <col min="12034" max="12034" width="9" style="1" customWidth="1"/>
    <col min="12035" max="12035" width="8.140625" style="1" customWidth="1"/>
    <col min="12036" max="12036" width="9" style="1" customWidth="1"/>
    <col min="12037" max="12037" width="9.5703125" style="1" customWidth="1"/>
    <col min="12038" max="12040" width="8" style="1" bestFit="1" customWidth="1"/>
    <col min="12041" max="12041" width="10.140625" style="1" customWidth="1"/>
    <col min="12042" max="12042" width="14" style="1" bestFit="1" customWidth="1"/>
    <col min="12043" max="12269" width="9.140625" style="1"/>
    <col min="12270" max="12270" width="8.140625" style="1" customWidth="1"/>
    <col min="12271" max="12271" width="62.28515625" style="1" customWidth="1"/>
    <col min="12272" max="12272" width="9.5703125" style="1" customWidth="1"/>
    <col min="12273" max="12273" width="13.28515625" style="1" customWidth="1"/>
    <col min="12274" max="12274" width="7.28515625" style="1" bestFit="1" customWidth="1"/>
    <col min="12275" max="12275" width="8.5703125" style="1" bestFit="1" customWidth="1"/>
    <col min="12276" max="12276" width="9.7109375" style="1" customWidth="1"/>
    <col min="12277" max="12277" width="11.85546875" style="1" bestFit="1" customWidth="1"/>
    <col min="12278" max="12278" width="12.28515625" style="1" customWidth="1"/>
    <col min="12279" max="12279" width="13.7109375" style="1" customWidth="1"/>
    <col min="12280" max="12280" width="7.85546875" style="1" customWidth="1"/>
    <col min="12281" max="12281" width="7.28515625" style="1" customWidth="1"/>
    <col min="12282" max="12282" width="6.7109375" style="1" bestFit="1" customWidth="1"/>
    <col min="12283" max="12283" width="6.85546875" style="1" customWidth="1"/>
    <col min="12284" max="12289" width="6.140625" style="1" bestFit="1" customWidth="1"/>
    <col min="12290" max="12290" width="9" style="1" customWidth="1"/>
    <col min="12291" max="12291" width="8.140625" style="1" customWidth="1"/>
    <col min="12292" max="12292" width="9" style="1" customWidth="1"/>
    <col min="12293" max="12293" width="9.5703125" style="1" customWidth="1"/>
    <col min="12294" max="12296" width="8" style="1" bestFit="1" customWidth="1"/>
    <col min="12297" max="12297" width="10.140625" style="1" customWidth="1"/>
    <col min="12298" max="12298" width="14" style="1" bestFit="1" customWidth="1"/>
    <col min="12299" max="12525" width="9.140625" style="1"/>
    <col min="12526" max="12526" width="8.140625" style="1" customWidth="1"/>
    <col min="12527" max="12527" width="62.28515625" style="1" customWidth="1"/>
    <col min="12528" max="12528" width="9.5703125" style="1" customWidth="1"/>
    <col min="12529" max="12529" width="13.28515625" style="1" customWidth="1"/>
    <col min="12530" max="12530" width="7.28515625" style="1" bestFit="1" customWidth="1"/>
    <col min="12531" max="12531" width="8.5703125" style="1" bestFit="1" customWidth="1"/>
    <col min="12532" max="12532" width="9.7109375" style="1" customWidth="1"/>
    <col min="12533" max="12533" width="11.85546875" style="1" bestFit="1" customWidth="1"/>
    <col min="12534" max="12534" width="12.28515625" style="1" customWidth="1"/>
    <col min="12535" max="12535" width="13.7109375" style="1" customWidth="1"/>
    <col min="12536" max="12536" width="7.85546875" style="1" customWidth="1"/>
    <col min="12537" max="12537" width="7.28515625" style="1" customWidth="1"/>
    <col min="12538" max="12538" width="6.7109375" style="1" bestFit="1" customWidth="1"/>
    <col min="12539" max="12539" width="6.85546875" style="1" customWidth="1"/>
    <col min="12540" max="12545" width="6.140625" style="1" bestFit="1" customWidth="1"/>
    <col min="12546" max="12546" width="9" style="1" customWidth="1"/>
    <col min="12547" max="12547" width="8.140625" style="1" customWidth="1"/>
    <col min="12548" max="12548" width="9" style="1" customWidth="1"/>
    <col min="12549" max="12549" width="9.5703125" style="1" customWidth="1"/>
    <col min="12550" max="12552" width="8" style="1" bestFit="1" customWidth="1"/>
    <col min="12553" max="12553" width="10.140625" style="1" customWidth="1"/>
    <col min="12554" max="12554" width="14" style="1" bestFit="1" customWidth="1"/>
    <col min="12555" max="12781" width="9.140625" style="1"/>
    <col min="12782" max="12782" width="8.140625" style="1" customWidth="1"/>
    <col min="12783" max="12783" width="62.28515625" style="1" customWidth="1"/>
    <col min="12784" max="12784" width="9.5703125" style="1" customWidth="1"/>
    <col min="12785" max="12785" width="13.28515625" style="1" customWidth="1"/>
    <col min="12786" max="12786" width="7.28515625" style="1" bestFit="1" customWidth="1"/>
    <col min="12787" max="12787" width="8.5703125" style="1" bestFit="1" customWidth="1"/>
    <col min="12788" max="12788" width="9.7109375" style="1" customWidth="1"/>
    <col min="12789" max="12789" width="11.85546875" style="1" bestFit="1" customWidth="1"/>
    <col min="12790" max="12790" width="12.28515625" style="1" customWidth="1"/>
    <col min="12791" max="12791" width="13.7109375" style="1" customWidth="1"/>
    <col min="12792" max="12792" width="7.85546875" style="1" customWidth="1"/>
    <col min="12793" max="12793" width="7.28515625" style="1" customWidth="1"/>
    <col min="12794" max="12794" width="6.7109375" style="1" bestFit="1" customWidth="1"/>
    <col min="12795" max="12795" width="6.85546875" style="1" customWidth="1"/>
    <col min="12796" max="12801" width="6.140625" style="1" bestFit="1" customWidth="1"/>
    <col min="12802" max="12802" width="9" style="1" customWidth="1"/>
    <col min="12803" max="12803" width="8.140625" style="1" customWidth="1"/>
    <col min="12804" max="12804" width="9" style="1" customWidth="1"/>
    <col min="12805" max="12805" width="9.5703125" style="1" customWidth="1"/>
    <col min="12806" max="12808" width="8" style="1" bestFit="1" customWidth="1"/>
    <col min="12809" max="12809" width="10.140625" style="1" customWidth="1"/>
    <col min="12810" max="12810" width="14" style="1" bestFit="1" customWidth="1"/>
    <col min="12811" max="13037" width="9.140625" style="1"/>
    <col min="13038" max="13038" width="8.140625" style="1" customWidth="1"/>
    <col min="13039" max="13039" width="62.28515625" style="1" customWidth="1"/>
    <col min="13040" max="13040" width="9.5703125" style="1" customWidth="1"/>
    <col min="13041" max="13041" width="13.28515625" style="1" customWidth="1"/>
    <col min="13042" max="13042" width="7.28515625" style="1" bestFit="1" customWidth="1"/>
    <col min="13043" max="13043" width="8.5703125" style="1" bestFit="1" customWidth="1"/>
    <col min="13044" max="13044" width="9.7109375" style="1" customWidth="1"/>
    <col min="13045" max="13045" width="11.85546875" style="1" bestFit="1" customWidth="1"/>
    <col min="13046" max="13046" width="12.28515625" style="1" customWidth="1"/>
    <col min="13047" max="13047" width="13.7109375" style="1" customWidth="1"/>
    <col min="13048" max="13048" width="7.85546875" style="1" customWidth="1"/>
    <col min="13049" max="13049" width="7.28515625" style="1" customWidth="1"/>
    <col min="13050" max="13050" width="6.7109375" style="1" bestFit="1" customWidth="1"/>
    <col min="13051" max="13051" width="6.85546875" style="1" customWidth="1"/>
    <col min="13052" max="13057" width="6.140625" style="1" bestFit="1" customWidth="1"/>
    <col min="13058" max="13058" width="9" style="1" customWidth="1"/>
    <col min="13059" max="13059" width="8.140625" style="1" customWidth="1"/>
    <col min="13060" max="13060" width="9" style="1" customWidth="1"/>
    <col min="13061" max="13061" width="9.5703125" style="1" customWidth="1"/>
    <col min="13062" max="13064" width="8" style="1" bestFit="1" customWidth="1"/>
    <col min="13065" max="13065" width="10.140625" style="1" customWidth="1"/>
    <col min="13066" max="13066" width="14" style="1" bestFit="1" customWidth="1"/>
    <col min="13067" max="13293" width="9.140625" style="1"/>
    <col min="13294" max="13294" width="8.140625" style="1" customWidth="1"/>
    <col min="13295" max="13295" width="62.28515625" style="1" customWidth="1"/>
    <col min="13296" max="13296" width="9.5703125" style="1" customWidth="1"/>
    <col min="13297" max="13297" width="13.28515625" style="1" customWidth="1"/>
    <col min="13298" max="13298" width="7.28515625" style="1" bestFit="1" customWidth="1"/>
    <col min="13299" max="13299" width="8.5703125" style="1" bestFit="1" customWidth="1"/>
    <col min="13300" max="13300" width="9.7109375" style="1" customWidth="1"/>
    <col min="13301" max="13301" width="11.85546875" style="1" bestFit="1" customWidth="1"/>
    <col min="13302" max="13302" width="12.28515625" style="1" customWidth="1"/>
    <col min="13303" max="13303" width="13.7109375" style="1" customWidth="1"/>
    <col min="13304" max="13304" width="7.85546875" style="1" customWidth="1"/>
    <col min="13305" max="13305" width="7.28515625" style="1" customWidth="1"/>
    <col min="13306" max="13306" width="6.7109375" style="1" bestFit="1" customWidth="1"/>
    <col min="13307" max="13307" width="6.85546875" style="1" customWidth="1"/>
    <col min="13308" max="13313" width="6.140625" style="1" bestFit="1" customWidth="1"/>
    <col min="13314" max="13314" width="9" style="1" customWidth="1"/>
    <col min="13315" max="13315" width="8.140625" style="1" customWidth="1"/>
    <col min="13316" max="13316" width="9" style="1" customWidth="1"/>
    <col min="13317" max="13317" width="9.5703125" style="1" customWidth="1"/>
    <col min="13318" max="13320" width="8" style="1" bestFit="1" customWidth="1"/>
    <col min="13321" max="13321" width="10.140625" style="1" customWidth="1"/>
    <col min="13322" max="13322" width="14" style="1" bestFit="1" customWidth="1"/>
    <col min="13323" max="13549" width="9.140625" style="1"/>
    <col min="13550" max="13550" width="8.140625" style="1" customWidth="1"/>
    <col min="13551" max="13551" width="62.28515625" style="1" customWidth="1"/>
    <col min="13552" max="13552" width="9.5703125" style="1" customWidth="1"/>
    <col min="13553" max="13553" width="13.28515625" style="1" customWidth="1"/>
    <col min="13554" max="13554" width="7.28515625" style="1" bestFit="1" customWidth="1"/>
    <col min="13555" max="13555" width="8.5703125" style="1" bestFit="1" customWidth="1"/>
    <col min="13556" max="13556" width="9.7109375" style="1" customWidth="1"/>
    <col min="13557" max="13557" width="11.85546875" style="1" bestFit="1" customWidth="1"/>
    <col min="13558" max="13558" width="12.28515625" style="1" customWidth="1"/>
    <col min="13559" max="13559" width="13.7109375" style="1" customWidth="1"/>
    <col min="13560" max="13560" width="7.85546875" style="1" customWidth="1"/>
    <col min="13561" max="13561" width="7.28515625" style="1" customWidth="1"/>
    <col min="13562" max="13562" width="6.7109375" style="1" bestFit="1" customWidth="1"/>
    <col min="13563" max="13563" width="6.85546875" style="1" customWidth="1"/>
    <col min="13564" max="13569" width="6.140625" style="1" bestFit="1" customWidth="1"/>
    <col min="13570" max="13570" width="9" style="1" customWidth="1"/>
    <col min="13571" max="13571" width="8.140625" style="1" customWidth="1"/>
    <col min="13572" max="13572" width="9" style="1" customWidth="1"/>
    <col min="13573" max="13573" width="9.5703125" style="1" customWidth="1"/>
    <col min="13574" max="13576" width="8" style="1" bestFit="1" customWidth="1"/>
    <col min="13577" max="13577" width="10.140625" style="1" customWidth="1"/>
    <col min="13578" max="13578" width="14" style="1" bestFit="1" customWidth="1"/>
    <col min="13579" max="13805" width="9.140625" style="1"/>
    <col min="13806" max="13806" width="8.140625" style="1" customWidth="1"/>
    <col min="13807" max="13807" width="62.28515625" style="1" customWidth="1"/>
    <col min="13808" max="13808" width="9.5703125" style="1" customWidth="1"/>
    <col min="13809" max="13809" width="13.28515625" style="1" customWidth="1"/>
    <col min="13810" max="13810" width="7.28515625" style="1" bestFit="1" customWidth="1"/>
    <col min="13811" max="13811" width="8.5703125" style="1" bestFit="1" customWidth="1"/>
    <col min="13812" max="13812" width="9.7109375" style="1" customWidth="1"/>
    <col min="13813" max="13813" width="11.85546875" style="1" bestFit="1" customWidth="1"/>
    <col min="13814" max="13814" width="12.28515625" style="1" customWidth="1"/>
    <col min="13815" max="13815" width="13.7109375" style="1" customWidth="1"/>
    <col min="13816" max="13816" width="7.85546875" style="1" customWidth="1"/>
    <col min="13817" max="13817" width="7.28515625" style="1" customWidth="1"/>
    <col min="13818" max="13818" width="6.7109375" style="1" bestFit="1" customWidth="1"/>
    <col min="13819" max="13819" width="6.85546875" style="1" customWidth="1"/>
    <col min="13820" max="13825" width="6.140625" style="1" bestFit="1" customWidth="1"/>
    <col min="13826" max="13826" width="9" style="1" customWidth="1"/>
    <col min="13827" max="13827" width="8.140625" style="1" customWidth="1"/>
    <col min="13828" max="13828" width="9" style="1" customWidth="1"/>
    <col min="13829" max="13829" width="9.5703125" style="1" customWidth="1"/>
    <col min="13830" max="13832" width="8" style="1" bestFit="1" customWidth="1"/>
    <col min="13833" max="13833" width="10.140625" style="1" customWidth="1"/>
    <col min="13834" max="13834" width="14" style="1" bestFit="1" customWidth="1"/>
    <col min="13835" max="14061" width="9.140625" style="1"/>
    <col min="14062" max="14062" width="8.140625" style="1" customWidth="1"/>
    <col min="14063" max="14063" width="62.28515625" style="1" customWidth="1"/>
    <col min="14064" max="14064" width="9.5703125" style="1" customWidth="1"/>
    <col min="14065" max="14065" width="13.28515625" style="1" customWidth="1"/>
    <col min="14066" max="14066" width="7.28515625" style="1" bestFit="1" customWidth="1"/>
    <col min="14067" max="14067" width="8.5703125" style="1" bestFit="1" customWidth="1"/>
    <col min="14068" max="14068" width="9.7109375" style="1" customWidth="1"/>
    <col min="14069" max="14069" width="11.85546875" style="1" bestFit="1" customWidth="1"/>
    <col min="14070" max="14070" width="12.28515625" style="1" customWidth="1"/>
    <col min="14071" max="14071" width="13.7109375" style="1" customWidth="1"/>
    <col min="14072" max="14072" width="7.85546875" style="1" customWidth="1"/>
    <col min="14073" max="14073" width="7.28515625" style="1" customWidth="1"/>
    <col min="14074" max="14074" width="6.7109375" style="1" bestFit="1" customWidth="1"/>
    <col min="14075" max="14075" width="6.85546875" style="1" customWidth="1"/>
    <col min="14076" max="14081" width="6.140625" style="1" bestFit="1" customWidth="1"/>
    <col min="14082" max="14082" width="9" style="1" customWidth="1"/>
    <col min="14083" max="14083" width="8.140625" style="1" customWidth="1"/>
    <col min="14084" max="14084" width="9" style="1" customWidth="1"/>
    <col min="14085" max="14085" width="9.5703125" style="1" customWidth="1"/>
    <col min="14086" max="14088" width="8" style="1" bestFit="1" customWidth="1"/>
    <col min="14089" max="14089" width="10.140625" style="1" customWidth="1"/>
    <col min="14090" max="14090" width="14" style="1" bestFit="1" customWidth="1"/>
    <col min="14091" max="14317" width="9.140625" style="1"/>
    <col min="14318" max="14318" width="8.140625" style="1" customWidth="1"/>
    <col min="14319" max="14319" width="62.28515625" style="1" customWidth="1"/>
    <col min="14320" max="14320" width="9.5703125" style="1" customWidth="1"/>
    <col min="14321" max="14321" width="13.28515625" style="1" customWidth="1"/>
    <col min="14322" max="14322" width="7.28515625" style="1" bestFit="1" customWidth="1"/>
    <col min="14323" max="14323" width="8.5703125" style="1" bestFit="1" customWidth="1"/>
    <col min="14324" max="14324" width="9.7109375" style="1" customWidth="1"/>
    <col min="14325" max="14325" width="11.85546875" style="1" bestFit="1" customWidth="1"/>
    <col min="14326" max="14326" width="12.28515625" style="1" customWidth="1"/>
    <col min="14327" max="14327" width="13.7109375" style="1" customWidth="1"/>
    <col min="14328" max="14328" width="7.85546875" style="1" customWidth="1"/>
    <col min="14329" max="14329" width="7.28515625" style="1" customWidth="1"/>
    <col min="14330" max="14330" width="6.7109375" style="1" bestFit="1" customWidth="1"/>
    <col min="14331" max="14331" width="6.85546875" style="1" customWidth="1"/>
    <col min="14332" max="14337" width="6.140625" style="1" bestFit="1" customWidth="1"/>
    <col min="14338" max="14338" width="9" style="1" customWidth="1"/>
    <col min="14339" max="14339" width="8.140625" style="1" customWidth="1"/>
    <col min="14340" max="14340" width="9" style="1" customWidth="1"/>
    <col min="14341" max="14341" width="9.5703125" style="1" customWidth="1"/>
    <col min="14342" max="14344" width="8" style="1" bestFit="1" customWidth="1"/>
    <col min="14345" max="14345" width="10.140625" style="1" customWidth="1"/>
    <col min="14346" max="14346" width="14" style="1" bestFit="1" customWidth="1"/>
    <col min="14347" max="14573" width="9.140625" style="1"/>
    <col min="14574" max="14574" width="8.140625" style="1" customWidth="1"/>
    <col min="14575" max="14575" width="62.28515625" style="1" customWidth="1"/>
    <col min="14576" max="14576" width="9.5703125" style="1" customWidth="1"/>
    <col min="14577" max="14577" width="13.28515625" style="1" customWidth="1"/>
    <col min="14578" max="14578" width="7.28515625" style="1" bestFit="1" customWidth="1"/>
    <col min="14579" max="14579" width="8.5703125" style="1" bestFit="1" customWidth="1"/>
    <col min="14580" max="14580" width="9.7109375" style="1" customWidth="1"/>
    <col min="14581" max="14581" width="11.85546875" style="1" bestFit="1" customWidth="1"/>
    <col min="14582" max="14582" width="12.28515625" style="1" customWidth="1"/>
    <col min="14583" max="14583" width="13.7109375" style="1" customWidth="1"/>
    <col min="14584" max="14584" width="7.85546875" style="1" customWidth="1"/>
    <col min="14585" max="14585" width="7.28515625" style="1" customWidth="1"/>
    <col min="14586" max="14586" width="6.7109375" style="1" bestFit="1" customWidth="1"/>
    <col min="14587" max="14587" width="6.85546875" style="1" customWidth="1"/>
    <col min="14588" max="14593" width="6.140625" style="1" bestFit="1" customWidth="1"/>
    <col min="14594" max="14594" width="9" style="1" customWidth="1"/>
    <col min="14595" max="14595" width="8.140625" style="1" customWidth="1"/>
    <col min="14596" max="14596" width="9" style="1" customWidth="1"/>
    <col min="14597" max="14597" width="9.5703125" style="1" customWidth="1"/>
    <col min="14598" max="14600" width="8" style="1" bestFit="1" customWidth="1"/>
    <col min="14601" max="14601" width="10.140625" style="1" customWidth="1"/>
    <col min="14602" max="14602" width="14" style="1" bestFit="1" customWidth="1"/>
    <col min="14603" max="14829" width="9.140625" style="1"/>
    <col min="14830" max="14830" width="8.140625" style="1" customWidth="1"/>
    <col min="14831" max="14831" width="62.28515625" style="1" customWidth="1"/>
    <col min="14832" max="14832" width="9.5703125" style="1" customWidth="1"/>
    <col min="14833" max="14833" width="13.28515625" style="1" customWidth="1"/>
    <col min="14834" max="14834" width="7.28515625" style="1" bestFit="1" customWidth="1"/>
    <col min="14835" max="14835" width="8.5703125" style="1" bestFit="1" customWidth="1"/>
    <col min="14836" max="14836" width="9.7109375" style="1" customWidth="1"/>
    <col min="14837" max="14837" width="11.85546875" style="1" bestFit="1" customWidth="1"/>
    <col min="14838" max="14838" width="12.28515625" style="1" customWidth="1"/>
    <col min="14839" max="14839" width="13.7109375" style="1" customWidth="1"/>
    <col min="14840" max="14840" width="7.85546875" style="1" customWidth="1"/>
    <col min="14841" max="14841" width="7.28515625" style="1" customWidth="1"/>
    <col min="14842" max="14842" width="6.7109375" style="1" bestFit="1" customWidth="1"/>
    <col min="14843" max="14843" width="6.85546875" style="1" customWidth="1"/>
    <col min="14844" max="14849" width="6.140625" style="1" bestFit="1" customWidth="1"/>
    <col min="14850" max="14850" width="9" style="1" customWidth="1"/>
    <col min="14851" max="14851" width="8.140625" style="1" customWidth="1"/>
    <col min="14852" max="14852" width="9" style="1" customWidth="1"/>
    <col min="14853" max="14853" width="9.5703125" style="1" customWidth="1"/>
    <col min="14854" max="14856" width="8" style="1" bestFit="1" customWidth="1"/>
    <col min="14857" max="14857" width="10.140625" style="1" customWidth="1"/>
    <col min="14858" max="14858" width="14" style="1" bestFit="1" customWidth="1"/>
    <col min="14859" max="15085" width="9.140625" style="1"/>
    <col min="15086" max="15086" width="8.140625" style="1" customWidth="1"/>
    <col min="15087" max="15087" width="62.28515625" style="1" customWidth="1"/>
    <col min="15088" max="15088" width="9.5703125" style="1" customWidth="1"/>
    <col min="15089" max="15089" width="13.28515625" style="1" customWidth="1"/>
    <col min="15090" max="15090" width="7.28515625" style="1" bestFit="1" customWidth="1"/>
    <col min="15091" max="15091" width="8.5703125" style="1" bestFit="1" customWidth="1"/>
    <col min="15092" max="15092" width="9.7109375" style="1" customWidth="1"/>
    <col min="15093" max="15093" width="11.85546875" style="1" bestFit="1" customWidth="1"/>
    <col min="15094" max="15094" width="12.28515625" style="1" customWidth="1"/>
    <col min="15095" max="15095" width="13.7109375" style="1" customWidth="1"/>
    <col min="15096" max="15096" width="7.85546875" style="1" customWidth="1"/>
    <col min="15097" max="15097" width="7.28515625" style="1" customWidth="1"/>
    <col min="15098" max="15098" width="6.7109375" style="1" bestFit="1" customWidth="1"/>
    <col min="15099" max="15099" width="6.85546875" style="1" customWidth="1"/>
    <col min="15100" max="15105" width="6.140625" style="1" bestFit="1" customWidth="1"/>
    <col min="15106" max="15106" width="9" style="1" customWidth="1"/>
    <col min="15107" max="15107" width="8.140625" style="1" customWidth="1"/>
    <col min="15108" max="15108" width="9" style="1" customWidth="1"/>
    <col min="15109" max="15109" width="9.5703125" style="1" customWidth="1"/>
    <col min="15110" max="15112" width="8" style="1" bestFit="1" customWidth="1"/>
    <col min="15113" max="15113" width="10.140625" style="1" customWidth="1"/>
    <col min="15114" max="15114" width="14" style="1" bestFit="1" customWidth="1"/>
    <col min="15115" max="15341" width="9.140625" style="1"/>
    <col min="15342" max="15342" width="8.140625" style="1" customWidth="1"/>
    <col min="15343" max="15343" width="62.28515625" style="1" customWidth="1"/>
    <col min="15344" max="15344" width="9.5703125" style="1" customWidth="1"/>
    <col min="15345" max="15345" width="13.28515625" style="1" customWidth="1"/>
    <col min="15346" max="15346" width="7.28515625" style="1" bestFit="1" customWidth="1"/>
    <col min="15347" max="15347" width="8.5703125" style="1" bestFit="1" customWidth="1"/>
    <col min="15348" max="15348" width="9.7109375" style="1" customWidth="1"/>
    <col min="15349" max="15349" width="11.85546875" style="1" bestFit="1" customWidth="1"/>
    <col min="15350" max="15350" width="12.28515625" style="1" customWidth="1"/>
    <col min="15351" max="15351" width="13.7109375" style="1" customWidth="1"/>
    <col min="15352" max="15352" width="7.85546875" style="1" customWidth="1"/>
    <col min="15353" max="15353" width="7.28515625" style="1" customWidth="1"/>
    <col min="15354" max="15354" width="6.7109375" style="1" bestFit="1" customWidth="1"/>
    <col min="15355" max="15355" width="6.85546875" style="1" customWidth="1"/>
    <col min="15356" max="15361" width="6.140625" style="1" bestFit="1" customWidth="1"/>
    <col min="15362" max="15362" width="9" style="1" customWidth="1"/>
    <col min="15363" max="15363" width="8.140625" style="1" customWidth="1"/>
    <col min="15364" max="15364" width="9" style="1" customWidth="1"/>
    <col min="15365" max="15365" width="9.5703125" style="1" customWidth="1"/>
    <col min="15366" max="15368" width="8" style="1" bestFit="1" customWidth="1"/>
    <col min="15369" max="15369" width="10.140625" style="1" customWidth="1"/>
    <col min="15370" max="15370" width="14" style="1" bestFit="1" customWidth="1"/>
    <col min="15371" max="15597" width="9.140625" style="1"/>
    <col min="15598" max="15598" width="8.140625" style="1" customWidth="1"/>
    <col min="15599" max="15599" width="62.28515625" style="1" customWidth="1"/>
    <col min="15600" max="15600" width="9.5703125" style="1" customWidth="1"/>
    <col min="15601" max="15601" width="13.28515625" style="1" customWidth="1"/>
    <col min="15602" max="15602" width="7.28515625" style="1" bestFit="1" customWidth="1"/>
    <col min="15603" max="15603" width="8.5703125" style="1" bestFit="1" customWidth="1"/>
    <col min="15604" max="15604" width="9.7109375" style="1" customWidth="1"/>
    <col min="15605" max="15605" width="11.85546875" style="1" bestFit="1" customWidth="1"/>
    <col min="15606" max="15606" width="12.28515625" style="1" customWidth="1"/>
    <col min="15607" max="15607" width="13.7109375" style="1" customWidth="1"/>
    <col min="15608" max="15608" width="7.85546875" style="1" customWidth="1"/>
    <col min="15609" max="15609" width="7.28515625" style="1" customWidth="1"/>
    <col min="15610" max="15610" width="6.7109375" style="1" bestFit="1" customWidth="1"/>
    <col min="15611" max="15611" width="6.85546875" style="1" customWidth="1"/>
    <col min="15612" max="15617" width="6.140625" style="1" bestFit="1" customWidth="1"/>
    <col min="15618" max="15618" width="9" style="1" customWidth="1"/>
    <col min="15619" max="15619" width="8.140625" style="1" customWidth="1"/>
    <col min="15620" max="15620" width="9" style="1" customWidth="1"/>
    <col min="15621" max="15621" width="9.5703125" style="1" customWidth="1"/>
    <col min="15622" max="15624" width="8" style="1" bestFit="1" customWidth="1"/>
    <col min="15625" max="15625" width="10.140625" style="1" customWidth="1"/>
    <col min="15626" max="15626" width="14" style="1" bestFit="1" customWidth="1"/>
    <col min="15627" max="15853" width="9.140625" style="1"/>
    <col min="15854" max="15854" width="8.140625" style="1" customWidth="1"/>
    <col min="15855" max="15855" width="62.28515625" style="1" customWidth="1"/>
    <col min="15856" max="15856" width="9.5703125" style="1" customWidth="1"/>
    <col min="15857" max="15857" width="13.28515625" style="1" customWidth="1"/>
    <col min="15858" max="15858" width="7.28515625" style="1" bestFit="1" customWidth="1"/>
    <col min="15859" max="15859" width="8.5703125" style="1" bestFit="1" customWidth="1"/>
    <col min="15860" max="15860" width="9.7109375" style="1" customWidth="1"/>
    <col min="15861" max="15861" width="11.85546875" style="1" bestFit="1" customWidth="1"/>
    <col min="15862" max="15862" width="12.28515625" style="1" customWidth="1"/>
    <col min="15863" max="15863" width="13.7109375" style="1" customWidth="1"/>
    <col min="15864" max="15864" width="7.85546875" style="1" customWidth="1"/>
    <col min="15865" max="15865" width="7.28515625" style="1" customWidth="1"/>
    <col min="15866" max="15866" width="6.7109375" style="1" bestFit="1" customWidth="1"/>
    <col min="15867" max="15867" width="6.85546875" style="1" customWidth="1"/>
    <col min="15868" max="15873" width="6.140625" style="1" bestFit="1" customWidth="1"/>
    <col min="15874" max="15874" width="9" style="1" customWidth="1"/>
    <col min="15875" max="15875" width="8.140625" style="1" customWidth="1"/>
    <col min="15876" max="15876" width="9" style="1" customWidth="1"/>
    <col min="15877" max="15877" width="9.5703125" style="1" customWidth="1"/>
    <col min="15878" max="15880" width="8" style="1" bestFit="1" customWidth="1"/>
    <col min="15881" max="15881" width="10.140625" style="1" customWidth="1"/>
    <col min="15882" max="15882" width="14" style="1" bestFit="1" customWidth="1"/>
    <col min="15883" max="16109" width="9.140625" style="1"/>
    <col min="16110" max="16110" width="8.140625" style="1" customWidth="1"/>
    <col min="16111" max="16111" width="62.28515625" style="1" customWidth="1"/>
    <col min="16112" max="16112" width="9.5703125" style="1" customWidth="1"/>
    <col min="16113" max="16113" width="13.28515625" style="1" customWidth="1"/>
    <col min="16114" max="16114" width="7.28515625" style="1" bestFit="1" customWidth="1"/>
    <col min="16115" max="16115" width="8.5703125" style="1" bestFit="1" customWidth="1"/>
    <col min="16116" max="16116" width="9.7109375" style="1" customWidth="1"/>
    <col min="16117" max="16117" width="11.85546875" style="1" bestFit="1" customWidth="1"/>
    <col min="16118" max="16118" width="12.28515625" style="1" customWidth="1"/>
    <col min="16119" max="16119" width="13.7109375" style="1" customWidth="1"/>
    <col min="16120" max="16120" width="7.85546875" style="1" customWidth="1"/>
    <col min="16121" max="16121" width="7.28515625" style="1" customWidth="1"/>
    <col min="16122" max="16122" width="6.7109375" style="1" bestFit="1" customWidth="1"/>
    <col min="16123" max="16123" width="6.85546875" style="1" customWidth="1"/>
    <col min="16124" max="16129" width="6.140625" style="1" bestFit="1" customWidth="1"/>
    <col min="16130" max="16130" width="9" style="1" customWidth="1"/>
    <col min="16131" max="16131" width="8.140625" style="1" customWidth="1"/>
    <col min="16132" max="16132" width="9" style="1" customWidth="1"/>
    <col min="16133" max="16133" width="9.5703125" style="1" customWidth="1"/>
    <col min="16134" max="16136" width="8" style="1" bestFit="1" customWidth="1"/>
    <col min="16137" max="16137" width="10.140625" style="1" customWidth="1"/>
    <col min="16138" max="16138" width="14" style="1" bestFit="1" customWidth="1"/>
    <col min="16139" max="16384" width="9.140625" style="1"/>
  </cols>
  <sheetData>
    <row r="1" spans="1:13" ht="17.25" customHeight="1" x14ac:dyDescent="0.25">
      <c r="B1" s="154" t="s">
        <v>145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8.75" customHeight="1" x14ac:dyDescent="0.25">
      <c r="B2" s="154" t="s">
        <v>146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ht="12" customHeight="1" thickBot="1" x14ac:dyDescent="0.3">
      <c r="B3" s="15"/>
      <c r="C3" s="106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2" customHeight="1" x14ac:dyDescent="0.2">
      <c r="A4" s="140" t="s">
        <v>58</v>
      </c>
      <c r="B4" s="161" t="s">
        <v>35</v>
      </c>
      <c r="C4" s="164" t="s">
        <v>0</v>
      </c>
      <c r="D4" s="155" t="s">
        <v>11</v>
      </c>
      <c r="E4" s="155" t="s">
        <v>8</v>
      </c>
      <c r="F4" s="155" t="s">
        <v>9</v>
      </c>
      <c r="G4" s="150"/>
      <c r="H4" s="155" t="s">
        <v>33</v>
      </c>
      <c r="I4" s="150" t="s">
        <v>14</v>
      </c>
      <c r="J4" s="155" t="s">
        <v>34</v>
      </c>
      <c r="K4" s="155" t="s">
        <v>67</v>
      </c>
      <c r="L4" s="155" t="s">
        <v>1</v>
      </c>
      <c r="M4" s="158" t="s">
        <v>10</v>
      </c>
    </row>
    <row r="5" spans="1:13" ht="78.75" customHeight="1" x14ac:dyDescent="0.2">
      <c r="A5" s="141"/>
      <c r="B5" s="162"/>
      <c r="C5" s="165"/>
      <c r="D5" s="156"/>
      <c r="E5" s="156"/>
      <c r="F5" s="156"/>
      <c r="G5" s="151"/>
      <c r="H5" s="156"/>
      <c r="I5" s="151"/>
      <c r="J5" s="156"/>
      <c r="K5" s="156"/>
      <c r="L5" s="156"/>
      <c r="M5" s="159" t="s">
        <v>4</v>
      </c>
    </row>
    <row r="6" spans="1:13" ht="24" customHeight="1" thickBot="1" x14ac:dyDescent="0.25">
      <c r="A6" s="142"/>
      <c r="B6" s="163"/>
      <c r="C6" s="166"/>
      <c r="D6" s="157"/>
      <c r="E6" s="18" t="s">
        <v>32</v>
      </c>
      <c r="F6" s="19" t="s">
        <v>2</v>
      </c>
      <c r="G6" s="152"/>
      <c r="H6" s="19" t="s">
        <v>2</v>
      </c>
      <c r="I6" s="152"/>
      <c r="J6" s="19" t="s">
        <v>2</v>
      </c>
      <c r="K6" s="19" t="s">
        <v>2</v>
      </c>
      <c r="L6" s="19" t="s">
        <v>2</v>
      </c>
      <c r="M6" s="160"/>
    </row>
    <row r="7" spans="1:13" ht="18" customHeight="1" thickBot="1" x14ac:dyDescent="0.25">
      <c r="A7" s="143" t="s">
        <v>55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5"/>
    </row>
    <row r="8" spans="1:13" ht="18" customHeight="1" thickBot="1" x14ac:dyDescent="0.25">
      <c r="A8" s="49"/>
      <c r="B8" s="42"/>
      <c r="C8" s="25" t="s">
        <v>51</v>
      </c>
      <c r="D8" s="42"/>
      <c r="E8" s="42"/>
      <c r="F8" s="42"/>
      <c r="G8" s="42"/>
      <c r="H8" s="42"/>
      <c r="I8" s="42"/>
      <c r="J8" s="42"/>
      <c r="K8" s="42"/>
      <c r="L8" s="42"/>
      <c r="M8" s="43"/>
    </row>
    <row r="9" spans="1:13" s="26" customFormat="1" ht="26.25" customHeight="1" x14ac:dyDescent="0.2">
      <c r="A9" s="55">
        <v>1</v>
      </c>
      <c r="B9" s="44" t="s">
        <v>294</v>
      </c>
      <c r="C9" s="28" t="s">
        <v>295</v>
      </c>
      <c r="D9" s="30" t="s">
        <v>296</v>
      </c>
      <c r="E9" s="13"/>
      <c r="F9" s="33">
        <v>1262</v>
      </c>
      <c r="G9" s="33"/>
      <c r="H9" s="33"/>
      <c r="I9" s="33"/>
      <c r="J9" s="33">
        <f>SUM(J10:J12)</f>
        <v>3062.3619174999999</v>
      </c>
      <c r="K9" s="33">
        <f>SUM(K10:K12)</f>
        <v>3674.8343009999999</v>
      </c>
      <c r="L9" s="36"/>
      <c r="M9" s="132" t="s">
        <v>12</v>
      </c>
    </row>
    <row r="10" spans="1:13" s="26" customFormat="1" ht="25.5" x14ac:dyDescent="0.2">
      <c r="A10" s="55"/>
      <c r="B10" s="45"/>
      <c r="C10" s="28"/>
      <c r="D10" s="33" t="s">
        <v>23</v>
      </c>
      <c r="E10" s="27">
        <v>0.27100000000000002</v>
      </c>
      <c r="F10" s="33"/>
      <c r="G10" s="33"/>
      <c r="H10" s="33">
        <v>2861.77</v>
      </c>
      <c r="I10" s="33">
        <v>1.25</v>
      </c>
      <c r="J10" s="33">
        <f>H10*E10*I10</f>
        <v>969.42458750000003</v>
      </c>
      <c r="K10" s="33">
        <f>J10*1.2</f>
        <v>1163.3095049999999</v>
      </c>
      <c r="L10" s="110" t="s">
        <v>297</v>
      </c>
      <c r="M10" s="132"/>
    </row>
    <row r="11" spans="1:13" s="26" customFormat="1" ht="25.5" x14ac:dyDescent="0.2">
      <c r="A11" s="55"/>
      <c r="B11" s="45"/>
      <c r="C11" s="28"/>
      <c r="D11" s="32" t="s">
        <v>24</v>
      </c>
      <c r="E11" s="27">
        <v>0.27100000000000002</v>
      </c>
      <c r="F11" s="33"/>
      <c r="G11" s="33"/>
      <c r="H11" s="33">
        <v>4525.2299999999996</v>
      </c>
      <c r="I11" s="33"/>
      <c r="J11" s="33">
        <f t="shared" ref="J11" si="0">H11*E11</f>
        <v>1226.3373300000001</v>
      </c>
      <c r="K11" s="33">
        <f>J11*1.2</f>
        <v>1471.6047960000001</v>
      </c>
      <c r="L11" s="36" t="s">
        <v>30</v>
      </c>
      <c r="M11" s="132"/>
    </row>
    <row r="12" spans="1:13" s="26" customFormat="1" ht="25.5" x14ac:dyDescent="0.2">
      <c r="A12" s="55"/>
      <c r="B12" s="45"/>
      <c r="C12" s="28"/>
      <c r="D12" s="32" t="s">
        <v>27</v>
      </c>
      <c r="E12" s="27">
        <v>0.27100000000000002</v>
      </c>
      <c r="F12" s="33"/>
      <c r="G12" s="33"/>
      <c r="H12" s="33">
        <v>866.6</v>
      </c>
      <c r="I12" s="33"/>
      <c r="J12" s="33">
        <f>H12</f>
        <v>866.6</v>
      </c>
      <c r="K12" s="33">
        <f>J12*1.2</f>
        <v>1039.92</v>
      </c>
      <c r="L12" s="36" t="s">
        <v>3</v>
      </c>
      <c r="M12" s="132"/>
    </row>
    <row r="13" spans="1:13" s="26" customFormat="1" ht="26.25" customHeight="1" x14ac:dyDescent="0.2">
      <c r="A13" s="55">
        <v>2</v>
      </c>
      <c r="B13" s="44" t="s">
        <v>298</v>
      </c>
      <c r="C13" s="28" t="s">
        <v>299</v>
      </c>
      <c r="D13" s="30" t="s">
        <v>296</v>
      </c>
      <c r="E13" s="13"/>
      <c r="F13" s="33">
        <v>2127</v>
      </c>
      <c r="G13" s="33"/>
      <c r="H13" s="33"/>
      <c r="I13" s="33"/>
      <c r="J13" s="33">
        <f>SUM(J14:J16)</f>
        <v>2697.7520049999998</v>
      </c>
      <c r="K13" s="33">
        <f>SUM(K14:K16)</f>
        <v>3237.3024059999998</v>
      </c>
      <c r="L13" s="36"/>
      <c r="M13" s="132" t="s">
        <v>12</v>
      </c>
    </row>
    <row r="14" spans="1:13" s="26" customFormat="1" ht="25.5" x14ac:dyDescent="0.2">
      <c r="A14" s="55"/>
      <c r="B14" s="45"/>
      <c r="C14" s="28"/>
      <c r="D14" s="33" t="s">
        <v>23</v>
      </c>
      <c r="E14" s="27">
        <v>0.22600000000000001</v>
      </c>
      <c r="F14" s="33"/>
      <c r="G14" s="33"/>
      <c r="H14" s="33">
        <v>2861.77</v>
      </c>
      <c r="I14" s="33">
        <v>1.25</v>
      </c>
      <c r="J14" s="33">
        <f>H14*E14*I14</f>
        <v>808.4500250000001</v>
      </c>
      <c r="K14" s="33">
        <f>J14*1.2</f>
        <v>970.14003000000002</v>
      </c>
      <c r="L14" s="110" t="s">
        <v>297</v>
      </c>
      <c r="M14" s="132"/>
    </row>
    <row r="15" spans="1:13" s="26" customFormat="1" ht="25.5" x14ac:dyDescent="0.2">
      <c r="A15" s="55"/>
      <c r="B15" s="45"/>
      <c r="C15" s="28"/>
      <c r="D15" s="32" t="s">
        <v>24</v>
      </c>
      <c r="E15" s="27">
        <v>0.22600000000000001</v>
      </c>
      <c r="F15" s="33"/>
      <c r="G15" s="33"/>
      <c r="H15" s="33">
        <v>4525.2299999999996</v>
      </c>
      <c r="I15" s="33"/>
      <c r="J15" s="33">
        <f t="shared" ref="J15" si="1">H15*E15</f>
        <v>1022.7019799999999</v>
      </c>
      <c r="K15" s="33">
        <f t="shared" ref="K15:K16" si="2">J15*1.2</f>
        <v>1227.2423759999999</v>
      </c>
      <c r="L15" s="36" t="s">
        <v>30</v>
      </c>
      <c r="M15" s="132"/>
    </row>
    <row r="16" spans="1:13" s="26" customFormat="1" ht="25.5" x14ac:dyDescent="0.2">
      <c r="A16" s="55"/>
      <c r="B16" s="45"/>
      <c r="C16" s="28"/>
      <c r="D16" s="32" t="s">
        <v>27</v>
      </c>
      <c r="E16" s="27">
        <v>0.22600000000000001</v>
      </c>
      <c r="F16" s="33"/>
      <c r="G16" s="33"/>
      <c r="H16" s="33">
        <v>866.6</v>
      </c>
      <c r="I16" s="33"/>
      <c r="J16" s="33">
        <f>H16</f>
        <v>866.6</v>
      </c>
      <c r="K16" s="33">
        <f t="shared" si="2"/>
        <v>1039.92</v>
      </c>
      <c r="L16" s="36" t="s">
        <v>3</v>
      </c>
      <c r="M16" s="132"/>
    </row>
    <row r="17" spans="1:13" s="26" customFormat="1" ht="12.75" x14ac:dyDescent="0.2">
      <c r="A17" s="55">
        <v>3</v>
      </c>
      <c r="B17" s="44" t="s">
        <v>300</v>
      </c>
      <c r="C17" s="28" t="s">
        <v>301</v>
      </c>
      <c r="D17" s="38"/>
      <c r="E17" s="22"/>
      <c r="F17" s="38">
        <v>1192</v>
      </c>
      <c r="G17" s="23"/>
      <c r="H17" s="24"/>
      <c r="I17" s="38"/>
      <c r="J17" s="38">
        <f>SUM(J18:J19)</f>
        <v>2036.6375</v>
      </c>
      <c r="K17" s="38">
        <f>SUM(K18:K19)</f>
        <v>2443.9650000000001</v>
      </c>
      <c r="L17" s="39"/>
      <c r="M17" s="146" t="s">
        <v>12</v>
      </c>
    </row>
    <row r="18" spans="1:13" s="26" customFormat="1" ht="25.5" x14ac:dyDescent="0.2">
      <c r="A18" s="55"/>
      <c r="B18" s="44"/>
      <c r="C18" s="28"/>
      <c r="D18" s="37" t="s">
        <v>7</v>
      </c>
      <c r="E18" s="39">
        <v>1</v>
      </c>
      <c r="F18" s="38"/>
      <c r="G18" s="38"/>
      <c r="H18" s="38">
        <v>1288.9100000000001</v>
      </c>
      <c r="I18" s="38">
        <v>1.25</v>
      </c>
      <c r="J18" s="38">
        <f>H18*E18*I18</f>
        <v>1611.1375</v>
      </c>
      <c r="K18" s="33">
        <f>J18*1.2</f>
        <v>1933.365</v>
      </c>
      <c r="L18" s="112" t="s">
        <v>302</v>
      </c>
      <c r="M18" s="147"/>
    </row>
    <row r="19" spans="1:13" s="26" customFormat="1" ht="12.75" x14ac:dyDescent="0.2">
      <c r="A19" s="55"/>
      <c r="B19" s="44"/>
      <c r="C19" s="28"/>
      <c r="D19" s="33" t="s">
        <v>26</v>
      </c>
      <c r="E19" s="36">
        <v>1</v>
      </c>
      <c r="F19" s="33"/>
      <c r="G19" s="33"/>
      <c r="H19" s="33">
        <v>425.5</v>
      </c>
      <c r="I19" s="36"/>
      <c r="J19" s="33">
        <f>E19*H19</f>
        <v>425.5</v>
      </c>
      <c r="K19" s="33">
        <f>J19*1.2</f>
        <v>510.59999999999997</v>
      </c>
      <c r="L19" s="110" t="s">
        <v>22</v>
      </c>
      <c r="M19" s="148"/>
    </row>
    <row r="20" spans="1:13" s="4" customFormat="1" ht="29.25" customHeight="1" x14ac:dyDescent="0.2">
      <c r="A20" s="55">
        <v>4</v>
      </c>
      <c r="B20" s="44" t="s">
        <v>303</v>
      </c>
      <c r="C20" s="28" t="s">
        <v>304</v>
      </c>
      <c r="D20" s="32"/>
      <c r="E20" s="36"/>
      <c r="F20" s="33">
        <v>2167</v>
      </c>
      <c r="G20" s="10"/>
      <c r="H20" s="10"/>
      <c r="I20" s="11"/>
      <c r="J20" s="33">
        <f>SUM(J21:J22)</f>
        <v>3203.125</v>
      </c>
      <c r="K20" s="33">
        <f>SUM(K21:K22)</f>
        <v>3843.75</v>
      </c>
      <c r="L20" s="12"/>
      <c r="M20" s="132" t="s">
        <v>12</v>
      </c>
    </row>
    <row r="21" spans="1:13" s="4" customFormat="1" ht="30.75" customHeight="1" x14ac:dyDescent="0.2">
      <c r="A21" s="55"/>
      <c r="B21" s="45"/>
      <c r="C21" s="14"/>
      <c r="D21" s="32" t="s">
        <v>21</v>
      </c>
      <c r="E21" s="36">
        <v>1</v>
      </c>
      <c r="F21" s="33"/>
      <c r="G21" s="33"/>
      <c r="H21" s="33">
        <v>2222.1</v>
      </c>
      <c r="I21" s="36">
        <v>1.25</v>
      </c>
      <c r="J21" s="33">
        <f>E21*H21*I21</f>
        <v>2777.625</v>
      </c>
      <c r="K21" s="33">
        <f>J21*1.2</f>
        <v>3333.15</v>
      </c>
      <c r="L21" s="110" t="s">
        <v>151</v>
      </c>
      <c r="M21" s="132"/>
    </row>
    <row r="22" spans="1:13" s="4" customFormat="1" ht="30.75" customHeight="1" x14ac:dyDescent="0.2">
      <c r="A22" s="55"/>
      <c r="B22" s="45"/>
      <c r="C22" s="14"/>
      <c r="D22" s="33" t="s">
        <v>26</v>
      </c>
      <c r="E22" s="36">
        <v>1</v>
      </c>
      <c r="F22" s="33"/>
      <c r="G22" s="33"/>
      <c r="H22" s="33">
        <v>425.5</v>
      </c>
      <c r="I22" s="36"/>
      <c r="J22" s="33">
        <f>E22*H22</f>
        <v>425.5</v>
      </c>
      <c r="K22" s="33">
        <f>J22*1.2</f>
        <v>510.59999999999997</v>
      </c>
      <c r="L22" s="110" t="s">
        <v>22</v>
      </c>
      <c r="M22" s="132"/>
    </row>
    <row r="23" spans="1:13" s="26" customFormat="1" ht="25.5" customHeight="1" x14ac:dyDescent="0.2">
      <c r="A23" s="55">
        <v>5</v>
      </c>
      <c r="B23" s="44" t="s">
        <v>305</v>
      </c>
      <c r="C23" s="28" t="s">
        <v>306</v>
      </c>
      <c r="D23" s="30" t="s">
        <v>307</v>
      </c>
      <c r="E23" s="13"/>
      <c r="F23" s="33">
        <v>1640</v>
      </c>
      <c r="G23" s="33"/>
      <c r="H23" s="33"/>
      <c r="I23" s="33"/>
      <c r="J23" s="33">
        <f>SUM(J24:J30)</f>
        <v>5336.2670705</v>
      </c>
      <c r="K23" s="33">
        <f>SUM(K24:K30)</f>
        <v>6403.5204845999997</v>
      </c>
      <c r="L23" s="36"/>
      <c r="M23" s="129" t="s">
        <v>12</v>
      </c>
    </row>
    <row r="24" spans="1:13" s="26" customFormat="1" ht="25.5" x14ac:dyDescent="0.2">
      <c r="A24" s="55"/>
      <c r="B24" s="45"/>
      <c r="C24" s="28"/>
      <c r="D24" s="33" t="s">
        <v>23</v>
      </c>
      <c r="E24" s="27">
        <v>0.438</v>
      </c>
      <c r="F24" s="33"/>
      <c r="G24" s="33"/>
      <c r="H24" s="33">
        <v>2861.77</v>
      </c>
      <c r="I24" s="33">
        <v>1.25</v>
      </c>
      <c r="J24" s="33">
        <f>H24*E24*I24</f>
        <v>1566.8190749999999</v>
      </c>
      <c r="K24" s="33">
        <f>J24*1.2</f>
        <v>1880.1828899999998</v>
      </c>
      <c r="L24" s="110" t="s">
        <v>297</v>
      </c>
      <c r="M24" s="130"/>
    </row>
    <row r="25" spans="1:13" s="26" customFormat="1" ht="25.5" x14ac:dyDescent="0.2">
      <c r="A25" s="55"/>
      <c r="B25" s="45"/>
      <c r="C25" s="28"/>
      <c r="D25" s="32" t="s">
        <v>24</v>
      </c>
      <c r="E25" s="27">
        <v>0.438</v>
      </c>
      <c r="F25" s="33"/>
      <c r="G25" s="33"/>
      <c r="H25" s="33">
        <v>4525.2299999999996</v>
      </c>
      <c r="I25" s="33"/>
      <c r="J25" s="33">
        <f t="shared" ref="J25" si="3">H25*E25</f>
        <v>1982.0507399999999</v>
      </c>
      <c r="K25" s="33">
        <f>J25*1.2</f>
        <v>2378.4608879999996</v>
      </c>
      <c r="L25" s="36" t="s">
        <v>30</v>
      </c>
      <c r="M25" s="130"/>
    </row>
    <row r="26" spans="1:13" s="26" customFormat="1" ht="25.5" x14ac:dyDescent="0.2">
      <c r="A26" s="55"/>
      <c r="B26" s="45"/>
      <c r="C26" s="28"/>
      <c r="D26" s="32" t="s">
        <v>27</v>
      </c>
      <c r="E26" s="27">
        <v>0.438</v>
      </c>
      <c r="F26" s="33"/>
      <c r="G26" s="33"/>
      <c r="H26" s="33">
        <v>866.6</v>
      </c>
      <c r="I26" s="33"/>
      <c r="J26" s="33">
        <f>H26</f>
        <v>866.6</v>
      </c>
      <c r="K26" s="33">
        <f>J26*1.2</f>
        <v>1039.92</v>
      </c>
      <c r="L26" s="36" t="s">
        <v>3</v>
      </c>
      <c r="M26" s="130"/>
    </row>
    <row r="27" spans="1:13" s="26" customFormat="1" ht="25.5" x14ac:dyDescent="0.2">
      <c r="A27" s="55"/>
      <c r="B27" s="45"/>
      <c r="C27" s="28"/>
      <c r="D27" s="33" t="s">
        <v>13</v>
      </c>
      <c r="E27" s="27">
        <v>1.4999999999999999E-2</v>
      </c>
      <c r="F27" s="33"/>
      <c r="G27" s="33"/>
      <c r="H27" s="34">
        <v>1929.53</v>
      </c>
      <c r="I27" s="33">
        <v>1.29</v>
      </c>
      <c r="J27" s="33">
        <f>E27*H27*I27</f>
        <v>37.336405499999998</v>
      </c>
      <c r="K27" s="38">
        <f t="shared" ref="K27:K28" si="4">J27*1.2</f>
        <v>44.803686599999999</v>
      </c>
      <c r="L27" s="110" t="s">
        <v>149</v>
      </c>
      <c r="M27" s="130"/>
    </row>
    <row r="28" spans="1:13" s="26" customFormat="1" ht="12.75" x14ac:dyDescent="0.2">
      <c r="A28" s="55"/>
      <c r="B28" s="45"/>
      <c r="C28" s="28"/>
      <c r="D28" s="33" t="s">
        <v>15</v>
      </c>
      <c r="E28" s="27">
        <v>1.4999999999999999E-2</v>
      </c>
      <c r="F28" s="33"/>
      <c r="G28" s="33"/>
      <c r="H28" s="34">
        <v>1262.83</v>
      </c>
      <c r="I28" s="33"/>
      <c r="J28" s="33">
        <f>E28*H28</f>
        <v>18.942449999999997</v>
      </c>
      <c r="K28" s="38">
        <f t="shared" si="4"/>
        <v>22.730939999999997</v>
      </c>
      <c r="L28" s="110" t="s">
        <v>16</v>
      </c>
      <c r="M28" s="130"/>
    </row>
    <row r="29" spans="1:13" s="26" customFormat="1" ht="12.75" x14ac:dyDescent="0.2">
      <c r="A29" s="55"/>
      <c r="B29" s="45"/>
      <c r="C29" s="28"/>
      <c r="D29" s="33" t="s">
        <v>17</v>
      </c>
      <c r="E29" s="27">
        <v>4.4999999999999998E-2</v>
      </c>
      <c r="F29" s="33"/>
      <c r="G29" s="33"/>
      <c r="H29" s="34">
        <v>1529.52</v>
      </c>
      <c r="I29" s="33"/>
      <c r="J29" s="33">
        <f t="shared" ref="J29" si="5">E29*H29</f>
        <v>68.828400000000002</v>
      </c>
      <c r="K29" s="38">
        <f>J29*1.2</f>
        <v>82.594080000000005</v>
      </c>
      <c r="L29" s="110" t="s">
        <v>18</v>
      </c>
      <c r="M29" s="130"/>
    </row>
    <row r="30" spans="1:13" s="26" customFormat="1" ht="12.75" x14ac:dyDescent="0.2">
      <c r="A30" s="55"/>
      <c r="B30" s="45"/>
      <c r="C30" s="28"/>
      <c r="D30" s="33" t="s">
        <v>25</v>
      </c>
      <c r="E30" s="35">
        <v>1</v>
      </c>
      <c r="F30" s="29"/>
      <c r="G30" s="29"/>
      <c r="H30" s="34">
        <v>795.69</v>
      </c>
      <c r="I30" s="33"/>
      <c r="J30" s="33">
        <f>E30*H30</f>
        <v>795.69</v>
      </c>
      <c r="K30" s="38">
        <f t="shared" ref="K30" si="6">J30*1.2</f>
        <v>954.82799999999997</v>
      </c>
      <c r="L30" s="36" t="s">
        <v>19</v>
      </c>
      <c r="M30" s="131"/>
    </row>
    <row r="31" spans="1:13" s="4" customFormat="1" ht="25.5" customHeight="1" x14ac:dyDescent="0.2">
      <c r="A31" s="55">
        <v>6</v>
      </c>
      <c r="B31" s="44" t="s">
        <v>59</v>
      </c>
      <c r="C31" s="28" t="s">
        <v>60</v>
      </c>
      <c r="D31" s="17" t="s">
        <v>47</v>
      </c>
      <c r="E31" s="37"/>
      <c r="F31" s="38">
        <v>0.55000000000000004</v>
      </c>
      <c r="G31" s="38"/>
      <c r="H31" s="38"/>
      <c r="I31" s="38"/>
      <c r="J31" s="38">
        <f>SUM(J32:J35)</f>
        <v>2046.8582399999998</v>
      </c>
      <c r="K31" s="38">
        <f>SUM(K32:K35)</f>
        <v>2456.2298879999998</v>
      </c>
      <c r="L31" s="39"/>
      <c r="M31" s="129" t="s">
        <v>12</v>
      </c>
    </row>
    <row r="32" spans="1:13" s="4" customFormat="1" ht="25.5" x14ac:dyDescent="0.2">
      <c r="A32" s="55"/>
      <c r="B32" s="45"/>
      <c r="C32" s="28"/>
      <c r="D32" s="33" t="s">
        <v>13</v>
      </c>
      <c r="E32" s="27">
        <v>0.6</v>
      </c>
      <c r="F32" s="33"/>
      <c r="G32" s="33"/>
      <c r="H32" s="34">
        <v>963.68</v>
      </c>
      <c r="I32" s="33">
        <v>1.43</v>
      </c>
      <c r="J32" s="33">
        <f>E32*H32*I32</f>
        <v>826.8374399999999</v>
      </c>
      <c r="K32" s="38">
        <f t="shared" ref="K32:K35" si="7">J32*1.2</f>
        <v>992.20492799999988</v>
      </c>
      <c r="L32" s="41" t="s">
        <v>147</v>
      </c>
      <c r="M32" s="130"/>
    </row>
    <row r="33" spans="1:13" s="4" customFormat="1" ht="16.5" customHeight="1" x14ac:dyDescent="0.2">
      <c r="A33" s="55"/>
      <c r="B33" s="45"/>
      <c r="C33" s="28"/>
      <c r="D33" s="33" t="s">
        <v>15</v>
      </c>
      <c r="E33" s="27">
        <v>0.6</v>
      </c>
      <c r="F33" s="33"/>
      <c r="G33" s="33"/>
      <c r="H33" s="34">
        <v>949.02</v>
      </c>
      <c r="I33" s="33"/>
      <c r="J33" s="33">
        <f>E33*H33</f>
        <v>569.41199999999992</v>
      </c>
      <c r="K33" s="38">
        <f t="shared" si="7"/>
        <v>683.29439999999988</v>
      </c>
      <c r="L33" s="41" t="s">
        <v>44</v>
      </c>
      <c r="M33" s="130"/>
    </row>
    <row r="34" spans="1:13" s="4" customFormat="1" ht="16.5" customHeight="1" x14ac:dyDescent="0.2">
      <c r="A34" s="55"/>
      <c r="B34" s="45"/>
      <c r="C34" s="28"/>
      <c r="D34" s="33" t="s">
        <v>17</v>
      </c>
      <c r="E34" s="27">
        <v>0.627</v>
      </c>
      <c r="F34" s="33"/>
      <c r="G34" s="33"/>
      <c r="H34" s="34">
        <v>664.4</v>
      </c>
      <c r="I34" s="33"/>
      <c r="J34" s="33">
        <f t="shared" ref="J34" si="8">E34*H34</f>
        <v>416.5788</v>
      </c>
      <c r="K34" s="38">
        <f t="shared" si="7"/>
        <v>499.89455999999996</v>
      </c>
      <c r="L34" s="41" t="s">
        <v>48</v>
      </c>
      <c r="M34" s="130"/>
    </row>
    <row r="35" spans="1:13" s="4" customFormat="1" ht="16.5" customHeight="1" x14ac:dyDescent="0.2">
      <c r="A35" s="55"/>
      <c r="B35" s="45"/>
      <c r="C35" s="28"/>
      <c r="D35" s="33" t="s">
        <v>25</v>
      </c>
      <c r="E35" s="35">
        <v>1</v>
      </c>
      <c r="F35" s="29"/>
      <c r="G35" s="29"/>
      <c r="H35" s="34">
        <v>234.03</v>
      </c>
      <c r="I35" s="33"/>
      <c r="J35" s="33">
        <f>E35*H35</f>
        <v>234.03</v>
      </c>
      <c r="K35" s="38">
        <f t="shared" si="7"/>
        <v>280.83600000000001</v>
      </c>
      <c r="L35" s="36" t="s">
        <v>50</v>
      </c>
      <c r="M35" s="130"/>
    </row>
    <row r="36" spans="1:13" s="26" customFormat="1" ht="30.75" customHeight="1" x14ac:dyDescent="0.2">
      <c r="A36" s="55">
        <v>7</v>
      </c>
      <c r="B36" s="44" t="s">
        <v>65</v>
      </c>
      <c r="C36" s="28" t="s">
        <v>66</v>
      </c>
      <c r="D36" s="17" t="s">
        <v>62</v>
      </c>
      <c r="E36" s="37"/>
      <c r="F36" s="38">
        <v>0.55000000000000004</v>
      </c>
      <c r="G36" s="38"/>
      <c r="H36" s="38"/>
      <c r="I36" s="38"/>
      <c r="J36" s="38">
        <f>SUM(J37:J40)</f>
        <v>629.94374640000001</v>
      </c>
      <c r="K36" s="38">
        <f>SUM(K37:K40)</f>
        <v>755.93249567999999</v>
      </c>
      <c r="L36" s="39"/>
      <c r="M36" s="131" t="s">
        <v>12</v>
      </c>
    </row>
    <row r="37" spans="1:13" s="26" customFormat="1" ht="27" customHeight="1" x14ac:dyDescent="0.2">
      <c r="A37" s="55"/>
      <c r="B37" s="45"/>
      <c r="C37" s="31"/>
      <c r="D37" s="33" t="s">
        <v>13</v>
      </c>
      <c r="E37" s="27">
        <v>0.13600000000000001</v>
      </c>
      <c r="F37" s="33"/>
      <c r="G37" s="33"/>
      <c r="H37" s="34">
        <v>963.68</v>
      </c>
      <c r="I37" s="33">
        <v>1.43</v>
      </c>
      <c r="J37" s="33">
        <f>E37*H37*I37</f>
        <v>187.4164864</v>
      </c>
      <c r="K37" s="38">
        <f t="shared" ref="K37:K40" si="9">J37*1.2</f>
        <v>224.89978367999998</v>
      </c>
      <c r="L37" s="90" t="s">
        <v>147</v>
      </c>
      <c r="M37" s="132"/>
    </row>
    <row r="38" spans="1:13" s="26" customFormat="1" ht="26.25" customHeight="1" x14ac:dyDescent="0.2">
      <c r="A38" s="55"/>
      <c r="B38" s="45"/>
      <c r="C38" s="28"/>
      <c r="D38" s="33" t="s">
        <v>15</v>
      </c>
      <c r="E38" s="27">
        <v>0.13600000000000001</v>
      </c>
      <c r="F38" s="33"/>
      <c r="G38" s="33"/>
      <c r="H38" s="34">
        <v>949.02</v>
      </c>
      <c r="I38" s="33"/>
      <c r="J38" s="33">
        <f>E38*H38</f>
        <v>129.06672</v>
      </c>
      <c r="K38" s="38">
        <f t="shared" si="9"/>
        <v>154.880064</v>
      </c>
      <c r="L38" s="41" t="s">
        <v>44</v>
      </c>
      <c r="M38" s="132"/>
    </row>
    <row r="39" spans="1:13" s="26" customFormat="1" ht="27.75" customHeight="1" x14ac:dyDescent="0.2">
      <c r="A39" s="55"/>
      <c r="B39" s="45"/>
      <c r="C39" s="28"/>
      <c r="D39" s="33" t="s">
        <v>17</v>
      </c>
      <c r="E39" s="27">
        <v>0.14199999999999999</v>
      </c>
      <c r="F39" s="33"/>
      <c r="G39" s="33"/>
      <c r="H39" s="34">
        <v>559.37</v>
      </c>
      <c r="I39" s="33"/>
      <c r="J39" s="33">
        <f t="shared" ref="J39" si="10">E39*H39</f>
        <v>79.430539999999993</v>
      </c>
      <c r="K39" s="38">
        <f t="shared" si="9"/>
        <v>95.316647999999986</v>
      </c>
      <c r="L39" s="41" t="s">
        <v>63</v>
      </c>
      <c r="M39" s="132"/>
    </row>
    <row r="40" spans="1:13" s="26" customFormat="1" ht="28.5" customHeight="1" x14ac:dyDescent="0.2">
      <c r="A40" s="56"/>
      <c r="B40" s="47"/>
      <c r="C40" s="21"/>
      <c r="D40" s="33" t="s">
        <v>25</v>
      </c>
      <c r="E40" s="35">
        <v>1</v>
      </c>
      <c r="F40" s="29"/>
      <c r="G40" s="29"/>
      <c r="H40" s="34">
        <v>234.03</v>
      </c>
      <c r="I40" s="33"/>
      <c r="J40" s="33">
        <f>E40*H40</f>
        <v>234.03</v>
      </c>
      <c r="K40" s="33">
        <f t="shared" si="9"/>
        <v>280.83600000000001</v>
      </c>
      <c r="L40" s="36" t="s">
        <v>50</v>
      </c>
      <c r="M40" s="129"/>
    </row>
    <row r="41" spans="1:13" s="26" customFormat="1" ht="51" x14ac:dyDescent="0.2">
      <c r="A41" s="55">
        <v>8</v>
      </c>
      <c r="B41" s="44" t="s">
        <v>308</v>
      </c>
      <c r="C41" s="28" t="s">
        <v>309</v>
      </c>
      <c r="D41" s="17" t="s">
        <v>310</v>
      </c>
      <c r="E41" s="37"/>
      <c r="F41" s="38">
        <v>3896</v>
      </c>
      <c r="G41" s="38"/>
      <c r="H41" s="38"/>
      <c r="I41" s="38"/>
      <c r="J41" s="38">
        <f>SUM(J42:J48)</f>
        <v>6255.1059668000016</v>
      </c>
      <c r="K41" s="38">
        <f>SUM(K42:K48)</f>
        <v>7506.1271601600001</v>
      </c>
      <c r="L41" s="39"/>
      <c r="M41" s="131" t="s">
        <v>12</v>
      </c>
    </row>
    <row r="42" spans="1:13" s="26" customFormat="1" ht="25.5" x14ac:dyDescent="0.2">
      <c r="A42" s="55"/>
      <c r="B42" s="45"/>
      <c r="C42" s="28"/>
      <c r="D42" s="33" t="s">
        <v>13</v>
      </c>
      <c r="E42" s="27">
        <v>1.782</v>
      </c>
      <c r="F42" s="33"/>
      <c r="G42" s="33"/>
      <c r="H42" s="34">
        <v>963.68</v>
      </c>
      <c r="I42" s="33">
        <v>1.43</v>
      </c>
      <c r="J42" s="33">
        <f>E42*H42*I42</f>
        <v>2455.7071968</v>
      </c>
      <c r="K42" s="38">
        <f t="shared" ref="K42:K48" si="11">J42*1.2</f>
        <v>2946.8486361599998</v>
      </c>
      <c r="L42" s="110" t="s">
        <v>465</v>
      </c>
      <c r="M42" s="132"/>
    </row>
    <row r="43" spans="1:13" s="26" customFormat="1" ht="22.5" customHeight="1" x14ac:dyDescent="0.2">
      <c r="A43" s="55"/>
      <c r="B43" s="45"/>
      <c r="C43" s="28"/>
      <c r="D43" s="33" t="s">
        <v>15</v>
      </c>
      <c r="E43" s="27">
        <v>1.782</v>
      </c>
      <c r="F43" s="33"/>
      <c r="G43" s="33"/>
      <c r="H43" s="34">
        <v>949.02</v>
      </c>
      <c r="I43" s="33"/>
      <c r="J43" s="33">
        <f>E43*H43</f>
        <v>1691.15364</v>
      </c>
      <c r="K43" s="38">
        <f t="shared" si="11"/>
        <v>2029.384368</v>
      </c>
      <c r="L43" s="110" t="s">
        <v>44</v>
      </c>
      <c r="M43" s="132"/>
    </row>
    <row r="44" spans="1:13" s="26" customFormat="1" ht="24" customHeight="1" x14ac:dyDescent="0.2">
      <c r="A44" s="55"/>
      <c r="B44" s="45"/>
      <c r="C44" s="28"/>
      <c r="D44" s="33" t="s">
        <v>311</v>
      </c>
      <c r="E44" s="27">
        <v>0.70699999999999996</v>
      </c>
      <c r="F44" s="33"/>
      <c r="G44" s="33"/>
      <c r="H44" s="34">
        <v>790.09</v>
      </c>
      <c r="I44" s="33"/>
      <c r="J44" s="33">
        <f t="shared" ref="J44:J47" si="12">E44*H44</f>
        <v>558.59362999999996</v>
      </c>
      <c r="K44" s="38">
        <f t="shared" si="11"/>
        <v>670.31235599999991</v>
      </c>
      <c r="L44" s="110" t="s">
        <v>52</v>
      </c>
      <c r="M44" s="132"/>
    </row>
    <row r="45" spans="1:13" s="26" customFormat="1" ht="24" customHeight="1" x14ac:dyDescent="0.2">
      <c r="A45" s="55"/>
      <c r="B45" s="45"/>
      <c r="C45" s="28"/>
      <c r="D45" s="33" t="s">
        <v>312</v>
      </c>
      <c r="E45" s="27">
        <v>0.94</v>
      </c>
      <c r="F45" s="33"/>
      <c r="G45" s="33"/>
      <c r="H45" s="34">
        <v>664.4</v>
      </c>
      <c r="I45" s="33"/>
      <c r="J45" s="33">
        <f t="shared" si="12"/>
        <v>624.53599999999994</v>
      </c>
      <c r="K45" s="38">
        <f t="shared" si="11"/>
        <v>749.44319999999993</v>
      </c>
      <c r="L45" s="110" t="s">
        <v>48</v>
      </c>
      <c r="M45" s="132"/>
    </row>
    <row r="46" spans="1:13" s="26" customFormat="1" ht="24" customHeight="1" x14ac:dyDescent="0.2">
      <c r="A46" s="55"/>
      <c r="B46" s="45"/>
      <c r="C46" s="28"/>
      <c r="D46" s="33" t="s">
        <v>313</v>
      </c>
      <c r="E46" s="27">
        <v>0.14000000000000001</v>
      </c>
      <c r="F46" s="33"/>
      <c r="G46" s="33"/>
      <c r="H46" s="34">
        <v>570.95000000000005</v>
      </c>
      <c r="I46" s="33"/>
      <c r="J46" s="33">
        <f t="shared" si="12"/>
        <v>79.933000000000007</v>
      </c>
      <c r="K46" s="38">
        <f t="shared" si="11"/>
        <v>95.919600000000003</v>
      </c>
      <c r="L46" s="110" t="s">
        <v>314</v>
      </c>
      <c r="M46" s="132"/>
    </row>
    <row r="47" spans="1:13" s="26" customFormat="1" ht="24" customHeight="1" x14ac:dyDescent="0.2">
      <c r="A47" s="55"/>
      <c r="B47" s="45"/>
      <c r="C47" s="28"/>
      <c r="D47" s="33" t="s">
        <v>315</v>
      </c>
      <c r="E47" s="27">
        <v>7.4999999999999997E-2</v>
      </c>
      <c r="F47" s="33"/>
      <c r="G47" s="33"/>
      <c r="H47" s="34">
        <v>659.9</v>
      </c>
      <c r="I47" s="33"/>
      <c r="J47" s="33">
        <f t="shared" si="12"/>
        <v>49.4925</v>
      </c>
      <c r="K47" s="38">
        <f t="shared" si="11"/>
        <v>59.390999999999998</v>
      </c>
      <c r="L47" s="110" t="s">
        <v>316</v>
      </c>
      <c r="M47" s="132"/>
    </row>
    <row r="48" spans="1:13" s="26" customFormat="1" ht="23.25" customHeight="1" x14ac:dyDescent="0.2">
      <c r="A48" s="55"/>
      <c r="B48" s="45"/>
      <c r="C48" s="28"/>
      <c r="D48" s="33" t="s">
        <v>25</v>
      </c>
      <c r="E48" s="35">
        <v>1</v>
      </c>
      <c r="F48" s="29"/>
      <c r="G48" s="29"/>
      <c r="H48" s="34">
        <v>795.69</v>
      </c>
      <c r="I48" s="33"/>
      <c r="J48" s="33">
        <f>E48*H48</f>
        <v>795.69</v>
      </c>
      <c r="K48" s="38">
        <f t="shared" si="11"/>
        <v>954.82799999999997</v>
      </c>
      <c r="L48" s="36" t="s">
        <v>19</v>
      </c>
      <c r="M48" s="132"/>
    </row>
    <row r="49" spans="1:13" s="26" customFormat="1" ht="25.5" x14ac:dyDescent="0.2">
      <c r="A49" s="55">
        <v>9</v>
      </c>
      <c r="B49" s="44" t="s">
        <v>317</v>
      </c>
      <c r="C49" s="28" t="s">
        <v>318</v>
      </c>
      <c r="D49" s="17" t="s">
        <v>319</v>
      </c>
      <c r="E49" s="37"/>
      <c r="F49" s="38">
        <v>320</v>
      </c>
      <c r="G49" s="38"/>
      <c r="H49" s="38"/>
      <c r="I49" s="38"/>
      <c r="J49" s="38">
        <f>SUM(J50:J54)</f>
        <v>430.39570360000005</v>
      </c>
      <c r="K49" s="38">
        <f>SUM(K50:K54)</f>
        <v>516.47484431999999</v>
      </c>
      <c r="L49" s="39"/>
      <c r="M49" s="131" t="s">
        <v>12</v>
      </c>
    </row>
    <row r="50" spans="1:13" s="26" customFormat="1" ht="27" customHeight="1" x14ac:dyDescent="0.2">
      <c r="A50" s="55"/>
      <c r="B50" s="45"/>
      <c r="C50" s="31"/>
      <c r="D50" s="33" t="s">
        <v>13</v>
      </c>
      <c r="E50" s="27">
        <v>6.4000000000000001E-2</v>
      </c>
      <c r="F50" s="33"/>
      <c r="G50" s="33"/>
      <c r="H50" s="34">
        <v>963.68</v>
      </c>
      <c r="I50" s="33">
        <v>1.43</v>
      </c>
      <c r="J50" s="33">
        <f>E50*H50*I50</f>
        <v>88.195993599999994</v>
      </c>
      <c r="K50" s="38">
        <f>J50*1.2</f>
        <v>105.83519231999999</v>
      </c>
      <c r="L50" s="110" t="s">
        <v>465</v>
      </c>
      <c r="M50" s="132"/>
    </row>
    <row r="51" spans="1:13" s="26" customFormat="1" ht="26.25" customHeight="1" x14ac:dyDescent="0.2">
      <c r="A51" s="55"/>
      <c r="B51" s="45"/>
      <c r="C51" s="28"/>
      <c r="D51" s="33" t="s">
        <v>15</v>
      </c>
      <c r="E51" s="27">
        <v>6.4000000000000001E-2</v>
      </c>
      <c r="F51" s="33"/>
      <c r="G51" s="33"/>
      <c r="H51" s="34">
        <v>949.02</v>
      </c>
      <c r="I51" s="33"/>
      <c r="J51" s="33">
        <f>E51*H51</f>
        <v>60.737279999999998</v>
      </c>
      <c r="K51" s="38">
        <f t="shared" ref="K51:K54" si="13">J51*1.2</f>
        <v>72.88473599999999</v>
      </c>
      <c r="L51" s="110" t="s">
        <v>44</v>
      </c>
      <c r="M51" s="132"/>
    </row>
    <row r="52" spans="1:13" s="26" customFormat="1" ht="27.75" customHeight="1" x14ac:dyDescent="0.2">
      <c r="A52" s="55"/>
      <c r="B52" s="45"/>
      <c r="C52" s="28"/>
      <c r="D52" s="33" t="s">
        <v>311</v>
      </c>
      <c r="E52" s="27">
        <v>4.7E-2</v>
      </c>
      <c r="F52" s="33"/>
      <c r="G52" s="33"/>
      <c r="H52" s="34">
        <v>790.09</v>
      </c>
      <c r="I52" s="33"/>
      <c r="J52" s="33">
        <f t="shared" ref="J52:J53" si="14">E52*H52</f>
        <v>37.134230000000002</v>
      </c>
      <c r="K52" s="38">
        <f t="shared" si="13"/>
        <v>44.561076</v>
      </c>
      <c r="L52" s="110" t="s">
        <v>52</v>
      </c>
      <c r="M52" s="132"/>
    </row>
    <row r="53" spans="1:13" s="26" customFormat="1" ht="27.75" customHeight="1" x14ac:dyDescent="0.2">
      <c r="A53" s="55"/>
      <c r="B53" s="45"/>
      <c r="C53" s="28"/>
      <c r="D53" s="33" t="s">
        <v>320</v>
      </c>
      <c r="E53" s="27">
        <v>0.02</v>
      </c>
      <c r="F53" s="33"/>
      <c r="G53" s="33"/>
      <c r="H53" s="34">
        <v>514.91</v>
      </c>
      <c r="I53" s="33"/>
      <c r="J53" s="33">
        <f t="shared" si="14"/>
        <v>10.2982</v>
      </c>
      <c r="K53" s="38">
        <f t="shared" si="13"/>
        <v>12.357839999999999</v>
      </c>
      <c r="L53" s="110" t="s">
        <v>355</v>
      </c>
      <c r="M53" s="132"/>
    </row>
    <row r="54" spans="1:13" s="26" customFormat="1" ht="28.5" customHeight="1" x14ac:dyDescent="0.2">
      <c r="A54" s="55"/>
      <c r="B54" s="45"/>
      <c r="C54" s="28"/>
      <c r="D54" s="33" t="s">
        <v>25</v>
      </c>
      <c r="E54" s="35">
        <v>1</v>
      </c>
      <c r="F54" s="29"/>
      <c r="G54" s="29"/>
      <c r="H54" s="34">
        <v>234.03</v>
      </c>
      <c r="I54" s="33"/>
      <c r="J54" s="33">
        <f>E54*H54</f>
        <v>234.03</v>
      </c>
      <c r="K54" s="38">
        <f t="shared" si="13"/>
        <v>280.83600000000001</v>
      </c>
      <c r="L54" s="36" t="s">
        <v>50</v>
      </c>
      <c r="M54" s="132"/>
    </row>
    <row r="55" spans="1:13" s="4" customFormat="1" ht="25.5" customHeight="1" x14ac:dyDescent="0.2">
      <c r="A55" s="54">
        <v>10</v>
      </c>
      <c r="B55" s="75" t="s">
        <v>321</v>
      </c>
      <c r="C55" s="76" t="s">
        <v>322</v>
      </c>
      <c r="D55" s="17" t="s">
        <v>323</v>
      </c>
      <c r="E55" s="37"/>
      <c r="F55" s="38">
        <v>778</v>
      </c>
      <c r="G55" s="38"/>
      <c r="H55" s="39"/>
      <c r="I55" s="39"/>
      <c r="J55" s="38">
        <f>SUM(J56:J62)</f>
        <v>1985.3235565999998</v>
      </c>
      <c r="K55" s="38">
        <f>SUM(K56:K62)</f>
        <v>2382.3882679200001</v>
      </c>
      <c r="L55" s="20"/>
      <c r="M55" s="129" t="s">
        <v>12</v>
      </c>
    </row>
    <row r="56" spans="1:13" s="4" customFormat="1" ht="25.5" x14ac:dyDescent="0.2">
      <c r="A56" s="55"/>
      <c r="B56" s="45"/>
      <c r="C56" s="3"/>
      <c r="D56" s="33" t="s">
        <v>13</v>
      </c>
      <c r="E56" s="27">
        <v>1.7999999999999999E-2</v>
      </c>
      <c r="F56" s="33"/>
      <c r="G56" s="33"/>
      <c r="H56" s="34">
        <v>1929.53</v>
      </c>
      <c r="I56" s="33">
        <v>1.29</v>
      </c>
      <c r="J56" s="33">
        <f>E56*H56*I56</f>
        <v>44.803686599999992</v>
      </c>
      <c r="K56" s="33">
        <f t="shared" ref="K56:K62" si="15">J56*1.2</f>
        <v>53.764423919999992</v>
      </c>
      <c r="L56" s="110" t="s">
        <v>149</v>
      </c>
      <c r="M56" s="130"/>
    </row>
    <row r="57" spans="1:13" s="4" customFormat="1" ht="12.75" x14ac:dyDescent="0.2">
      <c r="A57" s="55"/>
      <c r="B57" s="45"/>
      <c r="C57" s="3"/>
      <c r="D57" s="33" t="s">
        <v>15</v>
      </c>
      <c r="E57" s="27">
        <v>1.7999999999999999E-2</v>
      </c>
      <c r="F57" s="33"/>
      <c r="G57" s="33"/>
      <c r="H57" s="34">
        <v>1262.83</v>
      </c>
      <c r="I57" s="33"/>
      <c r="J57" s="33">
        <f>E57*H57</f>
        <v>22.730939999999997</v>
      </c>
      <c r="K57" s="33">
        <f t="shared" si="15"/>
        <v>27.277127999999994</v>
      </c>
      <c r="L57" s="110" t="s">
        <v>16</v>
      </c>
      <c r="M57" s="130"/>
    </row>
    <row r="58" spans="1:13" s="4" customFormat="1" ht="12.75" x14ac:dyDescent="0.2">
      <c r="A58" s="55"/>
      <c r="B58" s="45"/>
      <c r="C58" s="3"/>
      <c r="D58" s="33" t="s">
        <v>17</v>
      </c>
      <c r="E58" s="27">
        <v>5.3999999999999999E-2</v>
      </c>
      <c r="F58" s="33"/>
      <c r="G58" s="33"/>
      <c r="H58" s="34">
        <v>1529.52</v>
      </c>
      <c r="I58" s="33"/>
      <c r="J58" s="33">
        <f t="shared" ref="J58" si="16">E58*H58</f>
        <v>82.594079999999991</v>
      </c>
      <c r="K58" s="33">
        <f t="shared" si="15"/>
        <v>99.112895999999992</v>
      </c>
      <c r="L58" s="110" t="s">
        <v>18</v>
      </c>
      <c r="M58" s="130"/>
    </row>
    <row r="59" spans="1:13" s="4" customFormat="1" ht="12.75" x14ac:dyDescent="0.2">
      <c r="A59" s="55"/>
      <c r="B59" s="45"/>
      <c r="C59" s="3"/>
      <c r="D59" s="33" t="s">
        <v>25</v>
      </c>
      <c r="E59" s="35">
        <v>1</v>
      </c>
      <c r="F59" s="29"/>
      <c r="G59" s="29"/>
      <c r="H59" s="34">
        <v>795.69</v>
      </c>
      <c r="I59" s="33"/>
      <c r="J59" s="33">
        <f>E59*H59</f>
        <v>795.69</v>
      </c>
      <c r="K59" s="33">
        <f t="shared" si="15"/>
        <v>954.82799999999997</v>
      </c>
      <c r="L59" s="36" t="s">
        <v>19</v>
      </c>
      <c r="M59" s="130"/>
    </row>
    <row r="60" spans="1:13" s="26" customFormat="1" ht="25.5" x14ac:dyDescent="0.2">
      <c r="A60" s="55"/>
      <c r="B60" s="45"/>
      <c r="C60" s="28"/>
      <c r="D60" s="33" t="s">
        <v>23</v>
      </c>
      <c r="E60" s="27">
        <v>0.02</v>
      </c>
      <c r="F60" s="33"/>
      <c r="G60" s="33"/>
      <c r="H60" s="33">
        <v>3296.01</v>
      </c>
      <c r="I60" s="33">
        <v>1.25</v>
      </c>
      <c r="J60" s="33">
        <f>H60*E60*I60</f>
        <v>82.400250000000014</v>
      </c>
      <c r="K60" s="33">
        <f t="shared" si="15"/>
        <v>98.88030000000002</v>
      </c>
      <c r="L60" s="110" t="s">
        <v>287</v>
      </c>
      <c r="M60" s="130"/>
    </row>
    <row r="61" spans="1:13" s="26" customFormat="1" ht="25.5" x14ac:dyDescent="0.2">
      <c r="A61" s="55"/>
      <c r="B61" s="45"/>
      <c r="C61" s="28"/>
      <c r="D61" s="32" t="s">
        <v>24</v>
      </c>
      <c r="E61" s="27">
        <v>0.02</v>
      </c>
      <c r="F61" s="33"/>
      <c r="G61" s="33"/>
      <c r="H61" s="33">
        <v>4525.2299999999996</v>
      </c>
      <c r="I61" s="33"/>
      <c r="J61" s="33">
        <f t="shared" ref="J61" si="17">H61*E61</f>
        <v>90.504599999999996</v>
      </c>
      <c r="K61" s="33">
        <f t="shared" si="15"/>
        <v>108.60552</v>
      </c>
      <c r="L61" s="36" t="s">
        <v>30</v>
      </c>
      <c r="M61" s="130"/>
    </row>
    <row r="62" spans="1:13" s="26" customFormat="1" ht="25.5" x14ac:dyDescent="0.2">
      <c r="A62" s="55"/>
      <c r="B62" s="45"/>
      <c r="C62" s="28"/>
      <c r="D62" s="32" t="s">
        <v>27</v>
      </c>
      <c r="E62" s="27">
        <v>0.02</v>
      </c>
      <c r="F62" s="33"/>
      <c r="G62" s="33"/>
      <c r="H62" s="33">
        <v>866.6</v>
      </c>
      <c r="I62" s="33"/>
      <c r="J62" s="33">
        <f>H62</f>
        <v>866.6</v>
      </c>
      <c r="K62" s="33">
        <f t="shared" si="15"/>
        <v>1039.92</v>
      </c>
      <c r="L62" s="36" t="s">
        <v>3</v>
      </c>
      <c r="M62" s="131"/>
    </row>
    <row r="63" spans="1:13" s="4" customFormat="1" ht="12.75" x14ac:dyDescent="0.2">
      <c r="A63" s="55">
        <v>11</v>
      </c>
      <c r="B63" s="75" t="s">
        <v>324</v>
      </c>
      <c r="C63" s="76" t="s">
        <v>325</v>
      </c>
      <c r="D63" s="32"/>
      <c r="E63" s="36"/>
      <c r="F63" s="33">
        <v>2486</v>
      </c>
      <c r="G63" s="10"/>
      <c r="H63" s="10"/>
      <c r="I63" s="11"/>
      <c r="J63" s="33">
        <f>SUM(J64:J65)</f>
        <v>3203.125</v>
      </c>
      <c r="K63" s="33">
        <f>SUM(K64:K65)</f>
        <v>3843.75</v>
      </c>
      <c r="L63" s="12"/>
      <c r="M63" s="132" t="s">
        <v>12</v>
      </c>
    </row>
    <row r="64" spans="1:13" s="4" customFormat="1" ht="25.5" x14ac:dyDescent="0.2">
      <c r="A64" s="55"/>
      <c r="B64" s="45"/>
      <c r="C64" s="14"/>
      <c r="D64" s="32" t="s">
        <v>21</v>
      </c>
      <c r="E64" s="36">
        <v>1</v>
      </c>
      <c r="F64" s="33"/>
      <c r="G64" s="33"/>
      <c r="H64" s="33">
        <v>2222.1</v>
      </c>
      <c r="I64" s="36">
        <v>1.25</v>
      </c>
      <c r="J64" s="33">
        <f>E64*H64*I64</f>
        <v>2777.625</v>
      </c>
      <c r="K64" s="33">
        <f>J64*1.2</f>
        <v>3333.15</v>
      </c>
      <c r="L64" s="110" t="s">
        <v>151</v>
      </c>
      <c r="M64" s="132"/>
    </row>
    <row r="65" spans="1:13" s="4" customFormat="1" ht="12.75" x14ac:dyDescent="0.2">
      <c r="A65" s="55"/>
      <c r="B65" s="45"/>
      <c r="C65" s="14"/>
      <c r="D65" s="33" t="s">
        <v>26</v>
      </c>
      <c r="E65" s="36">
        <v>1</v>
      </c>
      <c r="F65" s="33"/>
      <c r="G65" s="33"/>
      <c r="H65" s="33">
        <v>425.5</v>
      </c>
      <c r="I65" s="36"/>
      <c r="J65" s="33">
        <f>E65*H65</f>
        <v>425.5</v>
      </c>
      <c r="K65" s="33">
        <f>J65*1.2</f>
        <v>510.59999999999997</v>
      </c>
      <c r="L65" s="110" t="s">
        <v>22</v>
      </c>
      <c r="M65" s="132"/>
    </row>
    <row r="66" spans="1:13" s="26" customFormat="1" ht="38.25" x14ac:dyDescent="0.2">
      <c r="A66" s="55">
        <v>12</v>
      </c>
      <c r="B66" s="75" t="s">
        <v>84</v>
      </c>
      <c r="C66" s="76" t="s">
        <v>81</v>
      </c>
      <c r="D66" s="37" t="s">
        <v>7</v>
      </c>
      <c r="E66" s="39">
        <v>1</v>
      </c>
      <c r="F66" s="38">
        <v>10.728</v>
      </c>
      <c r="G66" s="38"/>
      <c r="H66" s="38">
        <v>5081.92</v>
      </c>
      <c r="I66" s="38">
        <v>1.25</v>
      </c>
      <c r="J66" s="38">
        <f>H66*E66*I66</f>
        <v>6352.4</v>
      </c>
      <c r="K66" s="38">
        <f>J66*1.2</f>
        <v>7622.8799999999992</v>
      </c>
      <c r="L66" s="74" t="s">
        <v>148</v>
      </c>
      <c r="M66" s="9" t="s">
        <v>12</v>
      </c>
    </row>
    <row r="67" spans="1:13" s="26" customFormat="1" ht="25.5" x14ac:dyDescent="0.2">
      <c r="A67" s="55">
        <v>13</v>
      </c>
      <c r="B67" s="75" t="s">
        <v>85</v>
      </c>
      <c r="C67" s="76" t="s">
        <v>82</v>
      </c>
      <c r="D67" s="17" t="s">
        <v>43</v>
      </c>
      <c r="E67" s="37"/>
      <c r="F67" s="38">
        <v>10.728</v>
      </c>
      <c r="G67" s="38"/>
      <c r="H67" s="38"/>
      <c r="I67" s="38"/>
      <c r="J67" s="38">
        <f>SUM(J68:J71)</f>
        <v>4739.0251196000008</v>
      </c>
      <c r="K67" s="38">
        <f>SUM(K68:K71)</f>
        <v>5686.8301435199992</v>
      </c>
      <c r="L67" s="39"/>
      <c r="M67" s="131" t="s">
        <v>12</v>
      </c>
    </row>
    <row r="68" spans="1:13" s="26" customFormat="1" ht="25.5" x14ac:dyDescent="0.2">
      <c r="A68" s="55"/>
      <c r="B68" s="45"/>
      <c r="C68" s="31"/>
      <c r="D68" s="33" t="s">
        <v>13</v>
      </c>
      <c r="E68" s="27">
        <v>1.429</v>
      </c>
      <c r="F68" s="33"/>
      <c r="G68" s="33"/>
      <c r="H68" s="34">
        <v>963.68</v>
      </c>
      <c r="I68" s="33">
        <v>1.43</v>
      </c>
      <c r="J68" s="33">
        <f>E68*H68*I68</f>
        <v>1969.2511695999999</v>
      </c>
      <c r="K68" s="38">
        <f>J68*1.2</f>
        <v>2363.1014035199996</v>
      </c>
      <c r="L68" s="91" t="s">
        <v>147</v>
      </c>
      <c r="M68" s="132"/>
    </row>
    <row r="69" spans="1:13" s="26" customFormat="1" ht="12.75" x14ac:dyDescent="0.2">
      <c r="A69" s="55"/>
      <c r="B69" s="45"/>
      <c r="C69" s="28"/>
      <c r="D69" s="33" t="s">
        <v>15</v>
      </c>
      <c r="E69" s="27">
        <v>1.429</v>
      </c>
      <c r="F69" s="33"/>
      <c r="G69" s="33"/>
      <c r="H69" s="34">
        <v>949.02</v>
      </c>
      <c r="I69" s="33"/>
      <c r="J69" s="33">
        <f>E69*H69</f>
        <v>1356.14958</v>
      </c>
      <c r="K69" s="38">
        <f t="shared" ref="K69:K71" si="18">J69*1.2</f>
        <v>1627.379496</v>
      </c>
      <c r="L69" s="73" t="s">
        <v>44</v>
      </c>
      <c r="M69" s="132"/>
    </row>
    <row r="70" spans="1:13" s="26" customFormat="1" ht="12.75" x14ac:dyDescent="0.2">
      <c r="A70" s="55"/>
      <c r="B70" s="45"/>
      <c r="C70" s="28"/>
      <c r="D70" s="33" t="s">
        <v>17</v>
      </c>
      <c r="E70" s="27">
        <v>1.4930000000000001</v>
      </c>
      <c r="F70" s="33"/>
      <c r="G70" s="33"/>
      <c r="H70" s="34">
        <v>790.09</v>
      </c>
      <c r="I70" s="33"/>
      <c r="J70" s="33">
        <f t="shared" ref="J70" si="19">E70*H70</f>
        <v>1179.60437</v>
      </c>
      <c r="K70" s="38">
        <f t="shared" si="18"/>
        <v>1415.5252439999999</v>
      </c>
      <c r="L70" s="73" t="s">
        <v>52</v>
      </c>
      <c r="M70" s="132"/>
    </row>
    <row r="71" spans="1:13" s="26" customFormat="1" ht="12.75" x14ac:dyDescent="0.2">
      <c r="A71" s="55"/>
      <c r="B71" s="45"/>
      <c r="C71" s="28"/>
      <c r="D71" s="33" t="s">
        <v>25</v>
      </c>
      <c r="E71" s="35">
        <v>1</v>
      </c>
      <c r="F71" s="29"/>
      <c r="G71" s="29"/>
      <c r="H71" s="34">
        <v>234.02</v>
      </c>
      <c r="I71" s="33"/>
      <c r="J71" s="33">
        <f>E71*H71</f>
        <v>234.02</v>
      </c>
      <c r="K71" s="38">
        <f t="shared" si="18"/>
        <v>280.82400000000001</v>
      </c>
      <c r="L71" s="36" t="s">
        <v>50</v>
      </c>
      <c r="M71" s="132"/>
    </row>
    <row r="72" spans="1:13" s="4" customFormat="1" ht="25.5" x14ac:dyDescent="0.2">
      <c r="A72" s="54">
        <v>14</v>
      </c>
      <c r="B72" s="75" t="s">
        <v>88</v>
      </c>
      <c r="C72" s="76" t="s">
        <v>83</v>
      </c>
      <c r="D72" s="17" t="s">
        <v>61</v>
      </c>
      <c r="E72" s="37"/>
      <c r="F72" s="38">
        <v>7.0439999999999996</v>
      </c>
      <c r="G72" s="38"/>
      <c r="H72" s="39"/>
      <c r="I72" s="39"/>
      <c r="J72" s="38">
        <f>SUM(J73:J76)</f>
        <v>1038.2438636000002</v>
      </c>
      <c r="K72" s="38">
        <f>SUM(K73:K76)</f>
        <v>1245.8926363199998</v>
      </c>
      <c r="L72" s="20"/>
      <c r="M72" s="130" t="s">
        <v>12</v>
      </c>
    </row>
    <row r="73" spans="1:13" s="4" customFormat="1" ht="25.5" x14ac:dyDescent="0.2">
      <c r="A73" s="55"/>
      <c r="B73" s="45"/>
      <c r="C73" s="3"/>
      <c r="D73" s="33" t="s">
        <v>13</v>
      </c>
      <c r="E73" s="27">
        <v>2.8000000000000001E-2</v>
      </c>
      <c r="F73" s="33"/>
      <c r="G73" s="33"/>
      <c r="H73" s="34">
        <v>1929.53</v>
      </c>
      <c r="I73" s="33">
        <v>1.29</v>
      </c>
      <c r="J73" s="33">
        <f>E73*H73*I73</f>
        <v>69.6946236</v>
      </c>
      <c r="K73" s="33">
        <f>J73*1.2</f>
        <v>83.633548320000003</v>
      </c>
      <c r="L73" s="73" t="s">
        <v>149</v>
      </c>
      <c r="M73" s="130"/>
    </row>
    <row r="74" spans="1:13" s="4" customFormat="1" ht="12.75" x14ac:dyDescent="0.2">
      <c r="A74" s="55"/>
      <c r="B74" s="45"/>
      <c r="C74" s="3"/>
      <c r="D74" s="33" t="s">
        <v>15</v>
      </c>
      <c r="E74" s="27">
        <v>2.8000000000000001E-2</v>
      </c>
      <c r="F74" s="33"/>
      <c r="G74" s="33"/>
      <c r="H74" s="34">
        <v>1262.83</v>
      </c>
      <c r="I74" s="33"/>
      <c r="J74" s="33">
        <f>E74*H74</f>
        <v>35.35924</v>
      </c>
      <c r="K74" s="33">
        <f>J74*1.2</f>
        <v>42.431087999999995</v>
      </c>
      <c r="L74" s="73" t="s">
        <v>16</v>
      </c>
      <c r="M74" s="130"/>
    </row>
    <row r="75" spans="1:13" s="4" customFormat="1" ht="12.75" x14ac:dyDescent="0.2">
      <c r="A75" s="55"/>
      <c r="B75" s="45"/>
      <c r="C75" s="3"/>
      <c r="D75" s="33" t="s">
        <v>17</v>
      </c>
      <c r="E75" s="27">
        <v>8.7999999999999995E-2</v>
      </c>
      <c r="F75" s="33"/>
      <c r="G75" s="33"/>
      <c r="H75" s="34">
        <v>1562.5</v>
      </c>
      <c r="I75" s="33"/>
      <c r="J75" s="33">
        <f t="shared" ref="J75" si="20">E75*H75</f>
        <v>137.5</v>
      </c>
      <c r="K75" s="33">
        <f>J75*1.2</f>
        <v>165</v>
      </c>
      <c r="L75" s="73" t="s">
        <v>20</v>
      </c>
      <c r="M75" s="130"/>
    </row>
    <row r="76" spans="1:13" s="4" customFormat="1" ht="12.75" x14ac:dyDescent="0.2">
      <c r="A76" s="55"/>
      <c r="B76" s="45"/>
      <c r="C76" s="3"/>
      <c r="D76" s="33" t="s">
        <v>25</v>
      </c>
      <c r="E76" s="35">
        <v>1</v>
      </c>
      <c r="F76" s="29"/>
      <c r="G76" s="29"/>
      <c r="H76" s="34">
        <v>795.69</v>
      </c>
      <c r="I76" s="33"/>
      <c r="J76" s="33">
        <f>E76*H76</f>
        <v>795.69</v>
      </c>
      <c r="K76" s="33">
        <f>J76*1.2</f>
        <v>954.82799999999997</v>
      </c>
      <c r="L76" s="36" t="s">
        <v>19</v>
      </c>
      <c r="M76" s="131"/>
    </row>
    <row r="77" spans="1:13" s="4" customFormat="1" ht="12.75" x14ac:dyDescent="0.2">
      <c r="A77" s="55">
        <v>15</v>
      </c>
      <c r="B77" s="75" t="s">
        <v>326</v>
      </c>
      <c r="C77" s="76" t="s">
        <v>327</v>
      </c>
      <c r="D77" s="32"/>
      <c r="E77" s="36"/>
      <c r="F77" s="33">
        <v>2567</v>
      </c>
      <c r="G77" s="10"/>
      <c r="H77" s="10"/>
      <c r="I77" s="11"/>
      <c r="J77" s="33">
        <f>SUM(J78:J79)</f>
        <v>3203.125</v>
      </c>
      <c r="K77" s="33">
        <f>SUM(K78:K79)</f>
        <v>3843.75</v>
      </c>
      <c r="L77" s="12"/>
      <c r="M77" s="132" t="s">
        <v>12</v>
      </c>
    </row>
    <row r="78" spans="1:13" s="4" customFormat="1" ht="25.5" x14ac:dyDescent="0.2">
      <c r="A78" s="55"/>
      <c r="B78" s="45"/>
      <c r="C78" s="14"/>
      <c r="D78" s="32" t="s">
        <v>21</v>
      </c>
      <c r="E78" s="36">
        <v>1</v>
      </c>
      <c r="F78" s="33"/>
      <c r="G78" s="33"/>
      <c r="H78" s="33">
        <v>2222.1</v>
      </c>
      <c r="I78" s="36">
        <v>1.25</v>
      </c>
      <c r="J78" s="33">
        <f>E78*H78*I78</f>
        <v>2777.625</v>
      </c>
      <c r="K78" s="33">
        <f>J78*1.2</f>
        <v>3333.15</v>
      </c>
      <c r="L78" s="110" t="s">
        <v>151</v>
      </c>
      <c r="M78" s="132"/>
    </row>
    <row r="79" spans="1:13" s="4" customFormat="1" ht="12.75" x14ac:dyDescent="0.2">
      <c r="A79" s="55"/>
      <c r="B79" s="45"/>
      <c r="C79" s="14"/>
      <c r="D79" s="33" t="s">
        <v>26</v>
      </c>
      <c r="E79" s="36">
        <v>1</v>
      </c>
      <c r="F79" s="33"/>
      <c r="G79" s="33"/>
      <c r="H79" s="33">
        <v>425.5</v>
      </c>
      <c r="I79" s="36"/>
      <c r="J79" s="33">
        <f>E79*H79</f>
        <v>425.5</v>
      </c>
      <c r="K79" s="33">
        <f>J79*1.2</f>
        <v>510.59999999999997</v>
      </c>
      <c r="L79" s="110" t="s">
        <v>22</v>
      </c>
      <c r="M79" s="132"/>
    </row>
    <row r="80" spans="1:13" s="26" customFormat="1" ht="38.25" x14ac:dyDescent="0.2">
      <c r="A80" s="55">
        <v>16</v>
      </c>
      <c r="B80" s="75" t="s">
        <v>89</v>
      </c>
      <c r="C80" s="28" t="s">
        <v>86</v>
      </c>
      <c r="D80" s="37" t="s">
        <v>7</v>
      </c>
      <c r="E80" s="39">
        <v>1</v>
      </c>
      <c r="F80" s="38">
        <v>7.0439999999999996</v>
      </c>
      <c r="G80" s="38"/>
      <c r="H80" s="38">
        <v>3571.53</v>
      </c>
      <c r="I80" s="38">
        <v>1.25</v>
      </c>
      <c r="J80" s="38">
        <f>H80*E80*I80</f>
        <v>4464.4125000000004</v>
      </c>
      <c r="K80" s="38">
        <f>J80*1.2</f>
        <v>5357.2950000000001</v>
      </c>
      <c r="L80" s="74" t="s">
        <v>150</v>
      </c>
      <c r="M80" s="9" t="s">
        <v>12</v>
      </c>
    </row>
    <row r="81" spans="1:13" s="26" customFormat="1" ht="25.5" x14ac:dyDescent="0.2">
      <c r="A81" s="55">
        <v>17</v>
      </c>
      <c r="B81" s="75" t="s">
        <v>90</v>
      </c>
      <c r="C81" s="28" t="s">
        <v>87</v>
      </c>
      <c r="D81" s="17" t="s">
        <v>43</v>
      </c>
      <c r="E81" s="37"/>
      <c r="F81" s="38">
        <v>7.0439999999999996</v>
      </c>
      <c r="G81" s="38"/>
      <c r="H81" s="38"/>
      <c r="I81" s="38"/>
      <c r="J81" s="38">
        <f>SUM(J82:J85)</f>
        <v>8456.5387420000006</v>
      </c>
      <c r="K81" s="38">
        <f>SUM(K82:K85)</f>
        <v>10147.846490399999</v>
      </c>
      <c r="L81" s="39"/>
      <c r="M81" s="131" t="s">
        <v>12</v>
      </c>
    </row>
    <row r="82" spans="1:13" s="26" customFormat="1" ht="25.5" x14ac:dyDescent="0.2">
      <c r="A82" s="55"/>
      <c r="B82" s="45"/>
      <c r="C82" s="31"/>
      <c r="D82" s="33" t="s">
        <v>13</v>
      </c>
      <c r="E82" s="27">
        <v>2.4300000000000002</v>
      </c>
      <c r="F82" s="33"/>
      <c r="G82" s="33"/>
      <c r="H82" s="34">
        <v>963.68</v>
      </c>
      <c r="I82" s="33">
        <v>1.43</v>
      </c>
      <c r="J82" s="33">
        <f>E82*H82*I82</f>
        <v>3348.691632</v>
      </c>
      <c r="K82" s="38">
        <f>J82*1.2</f>
        <v>4018.4299584</v>
      </c>
      <c r="L82" s="91" t="s">
        <v>147</v>
      </c>
      <c r="M82" s="132"/>
    </row>
    <row r="83" spans="1:13" s="26" customFormat="1" ht="12.75" x14ac:dyDescent="0.2">
      <c r="A83" s="55"/>
      <c r="B83" s="45"/>
      <c r="C83" s="28"/>
      <c r="D83" s="33" t="s">
        <v>15</v>
      </c>
      <c r="E83" s="27">
        <v>2.4300000000000002</v>
      </c>
      <c r="F83" s="33"/>
      <c r="G83" s="33"/>
      <c r="H83" s="34">
        <v>949.02</v>
      </c>
      <c r="I83" s="33"/>
      <c r="J83" s="33">
        <f>E83*H83</f>
        <v>2306.1186000000002</v>
      </c>
      <c r="K83" s="38">
        <f t="shared" ref="K83:K85" si="21">J83*1.2</f>
        <v>2767.3423200000002</v>
      </c>
      <c r="L83" s="73" t="s">
        <v>44</v>
      </c>
      <c r="M83" s="132"/>
    </row>
    <row r="84" spans="1:13" s="26" customFormat="1" ht="12.75" x14ac:dyDescent="0.2">
      <c r="A84" s="55"/>
      <c r="B84" s="45"/>
      <c r="C84" s="28"/>
      <c r="D84" s="33" t="s">
        <v>17</v>
      </c>
      <c r="E84" s="27">
        <v>2.5390000000000001</v>
      </c>
      <c r="F84" s="33"/>
      <c r="G84" s="33"/>
      <c r="H84" s="34">
        <v>790.09</v>
      </c>
      <c r="I84" s="33"/>
      <c r="J84" s="33">
        <f t="shared" ref="J84" si="22">E84*H84</f>
        <v>2006.0385100000001</v>
      </c>
      <c r="K84" s="38">
        <f t="shared" si="21"/>
        <v>2407.246212</v>
      </c>
      <c r="L84" s="73" t="s">
        <v>52</v>
      </c>
      <c r="M84" s="132"/>
    </row>
    <row r="85" spans="1:13" s="26" customFormat="1" ht="12.75" x14ac:dyDescent="0.2">
      <c r="A85" s="55"/>
      <c r="B85" s="45"/>
      <c r="C85" s="28"/>
      <c r="D85" s="33" t="s">
        <v>25</v>
      </c>
      <c r="E85" s="35">
        <v>1</v>
      </c>
      <c r="F85" s="29"/>
      <c r="G85" s="29"/>
      <c r="H85" s="34">
        <v>795.69</v>
      </c>
      <c r="I85" s="33"/>
      <c r="J85" s="33">
        <f>E85*H85</f>
        <v>795.69</v>
      </c>
      <c r="K85" s="38">
        <f t="shared" si="21"/>
        <v>954.82799999999997</v>
      </c>
      <c r="L85" s="36" t="s">
        <v>19</v>
      </c>
      <c r="M85" s="132"/>
    </row>
    <row r="86" spans="1:13" s="26" customFormat="1" ht="30.75" customHeight="1" x14ac:dyDescent="0.2">
      <c r="A86" s="55">
        <v>18</v>
      </c>
      <c r="B86" s="75" t="s">
        <v>328</v>
      </c>
      <c r="C86" s="28" t="s">
        <v>329</v>
      </c>
      <c r="D86" s="17" t="s">
        <v>62</v>
      </c>
      <c r="E86" s="37"/>
      <c r="F86" s="38">
        <v>480</v>
      </c>
      <c r="G86" s="38"/>
      <c r="H86" s="38"/>
      <c r="I86" s="38"/>
      <c r="J86" s="38">
        <f>SUM(J87:J90)</f>
        <v>571.65532839999992</v>
      </c>
      <c r="K86" s="38">
        <f>SUM(K87:K90)</f>
        <v>685.98639408000008</v>
      </c>
      <c r="L86" s="39"/>
      <c r="M86" s="131" t="s">
        <v>12</v>
      </c>
    </row>
    <row r="87" spans="1:13" s="26" customFormat="1" ht="27" customHeight="1" x14ac:dyDescent="0.2">
      <c r="A87" s="55"/>
      <c r="B87" s="45"/>
      <c r="C87" s="31"/>
      <c r="D87" s="33" t="s">
        <v>13</v>
      </c>
      <c r="E87" s="27">
        <v>0.11600000000000001</v>
      </c>
      <c r="F87" s="33"/>
      <c r="G87" s="33"/>
      <c r="H87" s="34">
        <v>963.68</v>
      </c>
      <c r="I87" s="33">
        <v>1.43</v>
      </c>
      <c r="J87" s="33">
        <f>E87*H87*I87</f>
        <v>159.85523839999999</v>
      </c>
      <c r="K87" s="38">
        <f>J87*1.2</f>
        <v>191.82628607999999</v>
      </c>
      <c r="L87" s="110" t="s">
        <v>147</v>
      </c>
      <c r="M87" s="132"/>
    </row>
    <row r="88" spans="1:13" s="26" customFormat="1" ht="12.75" x14ac:dyDescent="0.2">
      <c r="A88" s="55"/>
      <c r="B88" s="45"/>
      <c r="C88" s="28"/>
      <c r="D88" s="33" t="s">
        <v>15</v>
      </c>
      <c r="E88" s="27">
        <v>0.11600000000000001</v>
      </c>
      <c r="F88" s="33"/>
      <c r="G88" s="33"/>
      <c r="H88" s="34">
        <v>949.02</v>
      </c>
      <c r="I88" s="33"/>
      <c r="J88" s="33">
        <f>E88*H88</f>
        <v>110.08632</v>
      </c>
      <c r="K88" s="38">
        <f t="shared" ref="K88:K90" si="23">J88*1.2</f>
        <v>132.10358399999998</v>
      </c>
      <c r="L88" s="110" t="s">
        <v>44</v>
      </c>
      <c r="M88" s="132"/>
    </row>
    <row r="89" spans="1:13" s="26" customFormat="1" ht="12.75" x14ac:dyDescent="0.2">
      <c r="A89" s="55"/>
      <c r="B89" s="45"/>
      <c r="C89" s="28"/>
      <c r="D89" s="33" t="s">
        <v>17</v>
      </c>
      <c r="E89" s="27">
        <v>0.121</v>
      </c>
      <c r="F89" s="33"/>
      <c r="G89" s="33"/>
      <c r="H89" s="34">
        <v>559.37</v>
      </c>
      <c r="I89" s="33"/>
      <c r="J89" s="33">
        <f t="shared" ref="J89" si="24">E89*H89</f>
        <v>67.683769999999996</v>
      </c>
      <c r="K89" s="38">
        <f t="shared" si="23"/>
        <v>81.220523999999997</v>
      </c>
      <c r="L89" s="110" t="s">
        <v>63</v>
      </c>
      <c r="M89" s="132"/>
    </row>
    <row r="90" spans="1:13" s="26" customFormat="1" ht="12.75" x14ac:dyDescent="0.2">
      <c r="A90" s="55"/>
      <c r="B90" s="45"/>
      <c r="C90" s="28"/>
      <c r="D90" s="33" t="s">
        <v>25</v>
      </c>
      <c r="E90" s="35">
        <v>1</v>
      </c>
      <c r="F90" s="29"/>
      <c r="G90" s="29"/>
      <c r="H90" s="34">
        <v>234.03</v>
      </c>
      <c r="I90" s="33"/>
      <c r="J90" s="33">
        <f>E90*H90</f>
        <v>234.03</v>
      </c>
      <c r="K90" s="38">
        <f t="shared" si="23"/>
        <v>280.83600000000001</v>
      </c>
      <c r="L90" s="36" t="s">
        <v>50</v>
      </c>
      <c r="M90" s="132"/>
    </row>
    <row r="91" spans="1:13" s="26" customFormat="1" ht="30.75" customHeight="1" x14ac:dyDescent="0.2">
      <c r="A91" s="55">
        <v>19</v>
      </c>
      <c r="B91" s="75" t="s">
        <v>330</v>
      </c>
      <c r="C91" s="28" t="s">
        <v>331</v>
      </c>
      <c r="D91" s="17" t="s">
        <v>47</v>
      </c>
      <c r="E91" s="37"/>
      <c r="F91" s="38">
        <v>497</v>
      </c>
      <c r="G91" s="38"/>
      <c r="H91" s="38"/>
      <c r="I91" s="38"/>
      <c r="J91" s="38">
        <f>SUM(J92:J95)</f>
        <v>551.45765199999994</v>
      </c>
      <c r="K91" s="38">
        <f>SUM(K92:K95)</f>
        <v>661.74918239999988</v>
      </c>
      <c r="L91" s="39"/>
      <c r="M91" s="131" t="s">
        <v>12</v>
      </c>
    </row>
    <row r="92" spans="1:13" s="26" customFormat="1" ht="27" customHeight="1" x14ac:dyDescent="0.2">
      <c r="A92" s="55"/>
      <c r="B92" s="45"/>
      <c r="C92" s="31"/>
      <c r="D92" s="33" t="s">
        <v>13</v>
      </c>
      <c r="E92" s="27">
        <v>0.105</v>
      </c>
      <c r="F92" s="33"/>
      <c r="G92" s="33"/>
      <c r="H92" s="34">
        <v>963.68</v>
      </c>
      <c r="I92" s="33">
        <v>1.43</v>
      </c>
      <c r="J92" s="33">
        <f>E92*H92*I92</f>
        <v>144.69655199999997</v>
      </c>
      <c r="K92" s="38">
        <f>J92*1.2</f>
        <v>173.63586239999995</v>
      </c>
      <c r="L92" s="110" t="s">
        <v>147</v>
      </c>
      <c r="M92" s="132"/>
    </row>
    <row r="93" spans="1:13" s="26" customFormat="1" ht="12.75" x14ac:dyDescent="0.2">
      <c r="A93" s="55"/>
      <c r="B93" s="45"/>
      <c r="C93" s="28"/>
      <c r="D93" s="33" t="s">
        <v>15</v>
      </c>
      <c r="E93" s="27">
        <v>0.105</v>
      </c>
      <c r="F93" s="33"/>
      <c r="G93" s="33"/>
      <c r="H93" s="34">
        <v>949.02</v>
      </c>
      <c r="I93" s="33"/>
      <c r="J93" s="33">
        <f>E93*H93</f>
        <v>99.647099999999995</v>
      </c>
      <c r="K93" s="38">
        <f t="shared" ref="K93:K95" si="25">J93*1.2</f>
        <v>119.57651999999999</v>
      </c>
      <c r="L93" s="110" t="s">
        <v>44</v>
      </c>
      <c r="M93" s="132"/>
    </row>
    <row r="94" spans="1:13" s="26" customFormat="1" ht="12.75" x14ac:dyDescent="0.2">
      <c r="A94" s="55"/>
      <c r="B94" s="45"/>
      <c r="C94" s="28"/>
      <c r="D94" s="33" t="s">
        <v>17</v>
      </c>
      <c r="E94" s="27">
        <v>0.11</v>
      </c>
      <c r="F94" s="33"/>
      <c r="G94" s="33"/>
      <c r="H94" s="34">
        <v>664.4</v>
      </c>
      <c r="I94" s="33"/>
      <c r="J94" s="33">
        <f t="shared" ref="J94" si="26">E94*H94</f>
        <v>73.084000000000003</v>
      </c>
      <c r="K94" s="38">
        <f t="shared" si="25"/>
        <v>87.700800000000001</v>
      </c>
      <c r="L94" s="110" t="s">
        <v>48</v>
      </c>
      <c r="M94" s="132"/>
    </row>
    <row r="95" spans="1:13" s="26" customFormat="1" ht="12.75" x14ac:dyDescent="0.2">
      <c r="A95" s="55"/>
      <c r="B95" s="45"/>
      <c r="C95" s="28"/>
      <c r="D95" s="33" t="s">
        <v>25</v>
      </c>
      <c r="E95" s="35">
        <v>1</v>
      </c>
      <c r="F95" s="29"/>
      <c r="G95" s="29"/>
      <c r="H95" s="34">
        <v>234.03</v>
      </c>
      <c r="I95" s="33"/>
      <c r="J95" s="33">
        <f>E95*H95</f>
        <v>234.03</v>
      </c>
      <c r="K95" s="38">
        <f t="shared" si="25"/>
        <v>280.83600000000001</v>
      </c>
      <c r="L95" s="36" t="s">
        <v>50</v>
      </c>
      <c r="M95" s="132"/>
    </row>
    <row r="96" spans="1:13" s="26" customFormat="1" ht="30.75" customHeight="1" x14ac:dyDescent="0.2">
      <c r="A96" s="55">
        <v>20</v>
      </c>
      <c r="B96" s="75" t="s">
        <v>96</v>
      </c>
      <c r="C96" s="28" t="s">
        <v>91</v>
      </c>
      <c r="D96" s="17" t="s">
        <v>62</v>
      </c>
      <c r="E96" s="37"/>
      <c r="F96" s="38">
        <v>32</v>
      </c>
      <c r="G96" s="38"/>
      <c r="H96" s="38"/>
      <c r="I96" s="38"/>
      <c r="J96" s="38">
        <f>SUM(J97:J100)</f>
        <v>336.17457400000001</v>
      </c>
      <c r="K96" s="38">
        <f>SUM(K97:K100)</f>
        <v>403.40948880000002</v>
      </c>
      <c r="L96" s="39"/>
      <c r="M96" s="131" t="s">
        <v>12</v>
      </c>
    </row>
    <row r="97" spans="1:13" s="26" customFormat="1" ht="27" customHeight="1" x14ac:dyDescent="0.2">
      <c r="A97" s="55"/>
      <c r="B97" s="45"/>
      <c r="C97" s="31"/>
      <c r="D97" s="33" t="s">
        <v>13</v>
      </c>
      <c r="E97" s="27">
        <v>3.5000000000000003E-2</v>
      </c>
      <c r="F97" s="33"/>
      <c r="G97" s="33"/>
      <c r="H97" s="34">
        <v>963.68</v>
      </c>
      <c r="I97" s="33">
        <v>1.43</v>
      </c>
      <c r="J97" s="33">
        <f>E97*H97*I97</f>
        <v>48.232183999999997</v>
      </c>
      <c r="K97" s="38">
        <f t="shared" ref="K97:K100" si="27">J97*1.2</f>
        <v>57.878620799999993</v>
      </c>
      <c r="L97" s="91" t="s">
        <v>147</v>
      </c>
      <c r="M97" s="132"/>
    </row>
    <row r="98" spans="1:13" s="26" customFormat="1" ht="12.75" x14ac:dyDescent="0.2">
      <c r="A98" s="55"/>
      <c r="B98" s="45"/>
      <c r="C98" s="28"/>
      <c r="D98" s="33" t="s">
        <v>15</v>
      </c>
      <c r="E98" s="27">
        <v>3.5000000000000003E-2</v>
      </c>
      <c r="F98" s="33"/>
      <c r="G98" s="33"/>
      <c r="H98" s="34">
        <v>949.02</v>
      </c>
      <c r="I98" s="33"/>
      <c r="J98" s="33">
        <f>E98*H98</f>
        <v>33.215700000000005</v>
      </c>
      <c r="K98" s="38">
        <f t="shared" si="27"/>
        <v>39.858840000000008</v>
      </c>
      <c r="L98" s="73" t="s">
        <v>44</v>
      </c>
      <c r="M98" s="132"/>
    </row>
    <row r="99" spans="1:13" s="26" customFormat="1" ht="12.75" x14ac:dyDescent="0.2">
      <c r="A99" s="55"/>
      <c r="B99" s="45"/>
      <c r="C99" s="28"/>
      <c r="D99" s="33" t="s">
        <v>17</v>
      </c>
      <c r="E99" s="27">
        <v>3.6999999999999998E-2</v>
      </c>
      <c r="F99" s="33"/>
      <c r="G99" s="33"/>
      <c r="H99" s="34">
        <v>559.37</v>
      </c>
      <c r="I99" s="33"/>
      <c r="J99" s="33">
        <f t="shared" ref="J99" si="28">E99*H99</f>
        <v>20.69669</v>
      </c>
      <c r="K99" s="38">
        <f t="shared" si="27"/>
        <v>24.836027999999999</v>
      </c>
      <c r="L99" s="73" t="s">
        <v>63</v>
      </c>
      <c r="M99" s="132"/>
    </row>
    <row r="100" spans="1:13" s="26" customFormat="1" ht="12.75" x14ac:dyDescent="0.2">
      <c r="A100" s="55"/>
      <c r="B100" s="45"/>
      <c r="C100" s="28"/>
      <c r="D100" s="33" t="s">
        <v>25</v>
      </c>
      <c r="E100" s="35">
        <v>1</v>
      </c>
      <c r="F100" s="29"/>
      <c r="G100" s="29"/>
      <c r="H100" s="34">
        <v>234.03</v>
      </c>
      <c r="I100" s="33"/>
      <c r="J100" s="33">
        <f>E100*H100</f>
        <v>234.03</v>
      </c>
      <c r="K100" s="33">
        <f t="shared" si="27"/>
        <v>280.83600000000001</v>
      </c>
      <c r="L100" s="36" t="s">
        <v>50</v>
      </c>
      <c r="M100" s="132"/>
    </row>
    <row r="101" spans="1:13" s="4" customFormat="1" ht="25.5" x14ac:dyDescent="0.2">
      <c r="A101" s="54">
        <v>21</v>
      </c>
      <c r="B101" s="75" t="s">
        <v>94</v>
      </c>
      <c r="C101" s="28" t="s">
        <v>92</v>
      </c>
      <c r="D101" s="17" t="s">
        <v>61</v>
      </c>
      <c r="E101" s="37"/>
      <c r="F101" s="38">
        <v>151.5</v>
      </c>
      <c r="G101" s="38"/>
      <c r="H101" s="39"/>
      <c r="I101" s="39"/>
      <c r="J101" s="38">
        <f>SUM(J102:J105)</f>
        <v>969.16597400000001</v>
      </c>
      <c r="K101" s="38">
        <f>SUM(K102:K105)</f>
        <v>1162.9991688</v>
      </c>
      <c r="L101" s="20"/>
      <c r="M101" s="130" t="s">
        <v>12</v>
      </c>
    </row>
    <row r="102" spans="1:13" s="4" customFormat="1" ht="25.5" x14ac:dyDescent="0.2">
      <c r="A102" s="55"/>
      <c r="B102" s="45"/>
      <c r="C102" s="3"/>
      <c r="D102" s="33" t="s">
        <v>13</v>
      </c>
      <c r="E102" s="27">
        <v>0.02</v>
      </c>
      <c r="F102" s="33"/>
      <c r="G102" s="33"/>
      <c r="H102" s="34">
        <v>1929.53</v>
      </c>
      <c r="I102" s="33">
        <v>1.29</v>
      </c>
      <c r="J102" s="33">
        <f>E102*H102*I102</f>
        <v>49.781874000000002</v>
      </c>
      <c r="K102" s="33">
        <f>J102*1.2</f>
        <v>59.738248800000001</v>
      </c>
      <c r="L102" s="91" t="s">
        <v>149</v>
      </c>
      <c r="M102" s="130"/>
    </row>
    <row r="103" spans="1:13" s="4" customFormat="1" ht="12.75" x14ac:dyDescent="0.2">
      <c r="A103" s="55"/>
      <c r="B103" s="45"/>
      <c r="C103" s="3"/>
      <c r="D103" s="33" t="s">
        <v>15</v>
      </c>
      <c r="E103" s="27">
        <v>0.02</v>
      </c>
      <c r="F103" s="33"/>
      <c r="G103" s="33"/>
      <c r="H103" s="34">
        <v>1262.83</v>
      </c>
      <c r="I103" s="33"/>
      <c r="J103" s="33">
        <f>E103*H103</f>
        <v>25.256599999999999</v>
      </c>
      <c r="K103" s="33">
        <f>J103*1.2</f>
        <v>30.307919999999996</v>
      </c>
      <c r="L103" s="73" t="s">
        <v>16</v>
      </c>
      <c r="M103" s="130"/>
    </row>
    <row r="104" spans="1:13" s="4" customFormat="1" ht="12.75" x14ac:dyDescent="0.2">
      <c r="A104" s="55"/>
      <c r="B104" s="45"/>
      <c r="C104" s="3"/>
      <c r="D104" s="33" t="s">
        <v>17</v>
      </c>
      <c r="E104" s="27">
        <v>6.3E-2</v>
      </c>
      <c r="F104" s="33"/>
      <c r="G104" s="33"/>
      <c r="H104" s="34">
        <v>1562.5</v>
      </c>
      <c r="I104" s="33"/>
      <c r="J104" s="33">
        <f t="shared" ref="J104" si="29">E104*H104</f>
        <v>98.4375</v>
      </c>
      <c r="K104" s="33">
        <f>J104*1.2</f>
        <v>118.125</v>
      </c>
      <c r="L104" s="73" t="s">
        <v>20</v>
      </c>
      <c r="M104" s="130"/>
    </row>
    <row r="105" spans="1:13" s="4" customFormat="1" ht="12.75" x14ac:dyDescent="0.2">
      <c r="A105" s="55"/>
      <c r="B105" s="45"/>
      <c r="C105" s="3"/>
      <c r="D105" s="33" t="s">
        <v>25</v>
      </c>
      <c r="E105" s="35">
        <v>1</v>
      </c>
      <c r="F105" s="29"/>
      <c r="G105" s="29"/>
      <c r="H105" s="34">
        <v>795.69</v>
      </c>
      <c r="I105" s="33"/>
      <c r="J105" s="33">
        <f>E105*H105</f>
        <v>795.69</v>
      </c>
      <c r="K105" s="33">
        <f>J105*1.2</f>
        <v>954.82799999999997</v>
      </c>
      <c r="L105" s="36" t="s">
        <v>19</v>
      </c>
      <c r="M105" s="131"/>
    </row>
    <row r="106" spans="1:13" s="4" customFormat="1" ht="12.75" x14ac:dyDescent="0.2">
      <c r="A106" s="55">
        <v>22</v>
      </c>
      <c r="B106" s="75" t="s">
        <v>97</v>
      </c>
      <c r="C106" s="28" t="s">
        <v>93</v>
      </c>
      <c r="D106" s="32"/>
      <c r="E106" s="36"/>
      <c r="F106" s="33">
        <v>151.5</v>
      </c>
      <c r="G106" s="10"/>
      <c r="H106" s="10"/>
      <c r="I106" s="11"/>
      <c r="J106" s="33">
        <f>SUM(J107:J108)</f>
        <v>3203.125</v>
      </c>
      <c r="K106" s="33">
        <f>SUM(K107:K108)</f>
        <v>3843.75</v>
      </c>
      <c r="L106" s="12"/>
      <c r="M106" s="132" t="s">
        <v>12</v>
      </c>
    </row>
    <row r="107" spans="1:13" s="4" customFormat="1" ht="25.5" x14ac:dyDescent="0.2">
      <c r="A107" s="55"/>
      <c r="B107" s="45"/>
      <c r="C107" s="14"/>
      <c r="D107" s="32" t="s">
        <v>21</v>
      </c>
      <c r="E107" s="36">
        <v>1</v>
      </c>
      <c r="F107" s="33"/>
      <c r="G107" s="33"/>
      <c r="H107" s="33">
        <v>2222.1</v>
      </c>
      <c r="I107" s="36">
        <v>1.25</v>
      </c>
      <c r="J107" s="33">
        <f>E107*H107*I107</f>
        <v>2777.625</v>
      </c>
      <c r="K107" s="38">
        <f>J107*1.2</f>
        <v>3333.15</v>
      </c>
      <c r="L107" s="73" t="s">
        <v>151</v>
      </c>
      <c r="M107" s="132"/>
    </row>
    <row r="108" spans="1:13" s="4" customFormat="1" ht="12.75" x14ac:dyDescent="0.2">
      <c r="A108" s="55"/>
      <c r="B108" s="45"/>
      <c r="C108" s="14"/>
      <c r="D108" s="33" t="s">
        <v>26</v>
      </c>
      <c r="E108" s="36">
        <v>1</v>
      </c>
      <c r="F108" s="33"/>
      <c r="G108" s="33"/>
      <c r="H108" s="33">
        <v>425.5</v>
      </c>
      <c r="I108" s="36"/>
      <c r="J108" s="33">
        <f>E108*H108</f>
        <v>425.5</v>
      </c>
      <c r="K108" s="38">
        <f>J108*1.2</f>
        <v>510.59999999999997</v>
      </c>
      <c r="L108" s="73" t="s">
        <v>22</v>
      </c>
      <c r="M108" s="132"/>
    </row>
    <row r="109" spans="1:13" s="26" customFormat="1" ht="38.25" x14ac:dyDescent="0.2">
      <c r="A109" s="55">
        <v>23</v>
      </c>
      <c r="B109" s="75" t="s">
        <v>98</v>
      </c>
      <c r="C109" s="28" t="s">
        <v>95</v>
      </c>
      <c r="D109" s="37" t="s">
        <v>7</v>
      </c>
      <c r="E109" s="39">
        <v>1</v>
      </c>
      <c r="F109" s="38">
        <v>151.5</v>
      </c>
      <c r="G109" s="38"/>
      <c r="H109" s="38">
        <v>1338.63</v>
      </c>
      <c r="I109" s="38">
        <v>1.25</v>
      </c>
      <c r="J109" s="38">
        <f>H109*E109*I109</f>
        <v>1673.2875000000001</v>
      </c>
      <c r="K109" s="38">
        <f>J109*1.2</f>
        <v>2007.9450000000002</v>
      </c>
      <c r="L109" s="74" t="s">
        <v>152</v>
      </c>
      <c r="M109" s="9" t="s">
        <v>12</v>
      </c>
    </row>
    <row r="110" spans="1:13" s="26" customFormat="1" ht="25.5" x14ac:dyDescent="0.2">
      <c r="A110" s="55">
        <v>24</v>
      </c>
      <c r="B110" s="75" t="s">
        <v>99</v>
      </c>
      <c r="C110" s="28" t="s">
        <v>126</v>
      </c>
      <c r="D110" s="17" t="s">
        <v>43</v>
      </c>
      <c r="E110" s="37"/>
      <c r="F110" s="38">
        <v>151.5</v>
      </c>
      <c r="G110" s="38"/>
      <c r="H110" s="38"/>
      <c r="I110" s="38"/>
      <c r="J110" s="38">
        <f>SUM(J111:J114)</f>
        <v>5278.3923199999999</v>
      </c>
      <c r="K110" s="38">
        <f>SUM(K111:K114)</f>
        <v>6334.0707839999986</v>
      </c>
      <c r="L110" s="39"/>
      <c r="M110" s="131" t="s">
        <v>12</v>
      </c>
    </row>
    <row r="111" spans="1:13" s="26" customFormat="1" ht="25.5" x14ac:dyDescent="0.2">
      <c r="A111" s="55"/>
      <c r="B111" s="45"/>
      <c r="C111" s="31"/>
      <c r="D111" s="33" t="s">
        <v>13</v>
      </c>
      <c r="E111" s="27">
        <v>1.6</v>
      </c>
      <c r="F111" s="33"/>
      <c r="G111" s="33"/>
      <c r="H111" s="34">
        <v>963.68</v>
      </c>
      <c r="I111" s="33">
        <v>1.43</v>
      </c>
      <c r="J111" s="33">
        <f>E111*H111*I111</f>
        <v>2204.8998399999996</v>
      </c>
      <c r="K111" s="38">
        <f>J111*1.2</f>
        <v>2645.8798079999992</v>
      </c>
      <c r="L111" s="91" t="s">
        <v>147</v>
      </c>
      <c r="M111" s="132"/>
    </row>
    <row r="112" spans="1:13" s="26" customFormat="1" ht="12.75" x14ac:dyDescent="0.2">
      <c r="A112" s="55"/>
      <c r="B112" s="45"/>
      <c r="C112" s="28"/>
      <c r="D112" s="33" t="s">
        <v>15</v>
      </c>
      <c r="E112" s="27">
        <v>1.6</v>
      </c>
      <c r="F112" s="33"/>
      <c r="G112" s="33"/>
      <c r="H112" s="34">
        <v>949.02</v>
      </c>
      <c r="I112" s="33"/>
      <c r="J112" s="33">
        <f>E112*H112</f>
        <v>1518.432</v>
      </c>
      <c r="K112" s="38">
        <f t="shared" ref="K112:K114" si="30">J112*1.2</f>
        <v>1822.1184000000001</v>
      </c>
      <c r="L112" s="73" t="s">
        <v>44</v>
      </c>
      <c r="M112" s="132"/>
    </row>
    <row r="113" spans="1:13" s="26" customFormat="1" ht="12.75" x14ac:dyDescent="0.2">
      <c r="A113" s="55"/>
      <c r="B113" s="45"/>
      <c r="C113" s="28"/>
      <c r="D113" s="33" t="s">
        <v>17</v>
      </c>
      <c r="E113" s="27">
        <v>1.6719999999999999</v>
      </c>
      <c r="F113" s="33"/>
      <c r="G113" s="33"/>
      <c r="H113" s="34">
        <v>790.09</v>
      </c>
      <c r="I113" s="33"/>
      <c r="J113" s="33">
        <f t="shared" ref="J113" si="31">E113*H113</f>
        <v>1321.0304799999999</v>
      </c>
      <c r="K113" s="38">
        <f t="shared" si="30"/>
        <v>1585.2365759999998</v>
      </c>
      <c r="L113" s="73" t="s">
        <v>52</v>
      </c>
      <c r="M113" s="132"/>
    </row>
    <row r="114" spans="1:13" s="26" customFormat="1" ht="12.75" x14ac:dyDescent="0.2">
      <c r="A114" s="55"/>
      <c r="B114" s="45"/>
      <c r="C114" s="28"/>
      <c r="D114" s="33" t="s">
        <v>25</v>
      </c>
      <c r="E114" s="35">
        <v>1</v>
      </c>
      <c r="F114" s="29"/>
      <c r="G114" s="29"/>
      <c r="H114" s="34">
        <v>234.03</v>
      </c>
      <c r="I114" s="33"/>
      <c r="J114" s="33">
        <f>E114*H114</f>
        <v>234.03</v>
      </c>
      <c r="K114" s="38">
        <f t="shared" si="30"/>
        <v>280.83600000000001</v>
      </c>
      <c r="L114" s="36" t="s">
        <v>50</v>
      </c>
      <c r="M114" s="132"/>
    </row>
    <row r="115" spans="1:13" s="26" customFormat="1" ht="30.75" customHeight="1" x14ac:dyDescent="0.2">
      <c r="A115" s="55">
        <v>25</v>
      </c>
      <c r="B115" s="114" t="s">
        <v>332</v>
      </c>
      <c r="C115" s="28" t="s">
        <v>333</v>
      </c>
      <c r="D115" s="17" t="s">
        <v>334</v>
      </c>
      <c r="E115" s="37"/>
      <c r="F115" s="38">
        <v>68</v>
      </c>
      <c r="G115" s="38"/>
      <c r="H115" s="38"/>
      <c r="I115" s="38"/>
      <c r="J115" s="38">
        <f>SUM(J116:J119)</f>
        <v>329.68123400000002</v>
      </c>
      <c r="K115" s="38">
        <f>SUM(K116:K119)</f>
        <v>395.61748080000001</v>
      </c>
      <c r="L115" s="39"/>
      <c r="M115" s="131" t="s">
        <v>12</v>
      </c>
    </row>
    <row r="116" spans="1:13" s="26" customFormat="1" ht="27" customHeight="1" x14ac:dyDescent="0.2">
      <c r="A116" s="55"/>
      <c r="B116" s="45"/>
      <c r="C116" s="31"/>
      <c r="D116" s="33" t="s">
        <v>13</v>
      </c>
      <c r="E116" s="27">
        <v>3.5000000000000003E-2</v>
      </c>
      <c r="F116" s="33"/>
      <c r="G116" s="33"/>
      <c r="H116" s="34">
        <v>963.68</v>
      </c>
      <c r="I116" s="33">
        <v>1.43</v>
      </c>
      <c r="J116" s="33">
        <f>E116*H116*I116</f>
        <v>48.232183999999997</v>
      </c>
      <c r="K116" s="38">
        <f t="shared" ref="K116:K119" si="32">J116*1.2</f>
        <v>57.878620799999993</v>
      </c>
      <c r="L116" s="110" t="s">
        <v>147</v>
      </c>
      <c r="M116" s="132"/>
    </row>
    <row r="117" spans="1:13" s="26" customFormat="1" ht="12.75" x14ac:dyDescent="0.2">
      <c r="A117" s="55"/>
      <c r="B117" s="45"/>
      <c r="C117" s="28"/>
      <c r="D117" s="33" t="s">
        <v>15</v>
      </c>
      <c r="E117" s="27">
        <v>3.5000000000000003E-2</v>
      </c>
      <c r="F117" s="33"/>
      <c r="G117" s="33"/>
      <c r="H117" s="34">
        <v>949.02</v>
      </c>
      <c r="I117" s="33"/>
      <c r="J117" s="33">
        <f>E117*H117</f>
        <v>33.215700000000005</v>
      </c>
      <c r="K117" s="38">
        <f t="shared" si="32"/>
        <v>39.858840000000008</v>
      </c>
      <c r="L117" s="110" t="s">
        <v>44</v>
      </c>
      <c r="M117" s="132"/>
    </row>
    <row r="118" spans="1:13" s="26" customFormat="1" ht="12.75" x14ac:dyDescent="0.2">
      <c r="A118" s="55"/>
      <c r="B118" s="45"/>
      <c r="C118" s="28"/>
      <c r="D118" s="33" t="s">
        <v>17</v>
      </c>
      <c r="E118" s="27">
        <v>3.5000000000000003E-2</v>
      </c>
      <c r="F118" s="33"/>
      <c r="G118" s="33"/>
      <c r="H118" s="34">
        <v>405.81</v>
      </c>
      <c r="I118" s="33"/>
      <c r="J118" s="33">
        <f t="shared" ref="J118" si="33">E118*H118</f>
        <v>14.203350000000002</v>
      </c>
      <c r="K118" s="38">
        <f t="shared" si="32"/>
        <v>17.044020000000003</v>
      </c>
      <c r="L118" s="110" t="s">
        <v>335</v>
      </c>
      <c r="M118" s="132"/>
    </row>
    <row r="119" spans="1:13" s="26" customFormat="1" ht="12.75" x14ac:dyDescent="0.2">
      <c r="A119" s="55"/>
      <c r="B119" s="45"/>
      <c r="C119" s="28"/>
      <c r="D119" s="33" t="s">
        <v>25</v>
      </c>
      <c r="E119" s="35">
        <v>1</v>
      </c>
      <c r="F119" s="29"/>
      <c r="G119" s="29"/>
      <c r="H119" s="34">
        <v>234.03</v>
      </c>
      <c r="I119" s="33"/>
      <c r="J119" s="33">
        <f>E119*H119</f>
        <v>234.03</v>
      </c>
      <c r="K119" s="33">
        <f t="shared" si="32"/>
        <v>280.83600000000001</v>
      </c>
      <c r="L119" s="36" t="s">
        <v>50</v>
      </c>
      <c r="M119" s="132"/>
    </row>
    <row r="120" spans="1:13" s="26" customFormat="1" ht="30.75" customHeight="1" x14ac:dyDescent="0.2">
      <c r="A120" s="55">
        <v>26</v>
      </c>
      <c r="B120" s="114" t="s">
        <v>336</v>
      </c>
      <c r="C120" s="28" t="s">
        <v>337</v>
      </c>
      <c r="D120" s="17" t="s">
        <v>47</v>
      </c>
      <c r="E120" s="37"/>
      <c r="F120" s="38">
        <v>493</v>
      </c>
      <c r="G120" s="38"/>
      <c r="H120" s="38"/>
      <c r="I120" s="38"/>
      <c r="J120" s="38">
        <f>SUM(J121:J124)</f>
        <v>583.6995584</v>
      </c>
      <c r="K120" s="38">
        <f>SUM(K121:K124)</f>
        <v>700.43947007999998</v>
      </c>
      <c r="L120" s="39"/>
      <c r="M120" s="131" t="s">
        <v>12</v>
      </c>
    </row>
    <row r="121" spans="1:13" s="26" customFormat="1" ht="27" customHeight="1" x14ac:dyDescent="0.2">
      <c r="A121" s="55"/>
      <c r="B121" s="45"/>
      <c r="C121" s="31"/>
      <c r="D121" s="33" t="s">
        <v>13</v>
      </c>
      <c r="E121" s="27">
        <v>0.11600000000000001</v>
      </c>
      <c r="F121" s="33"/>
      <c r="G121" s="33"/>
      <c r="H121" s="34">
        <v>963.68</v>
      </c>
      <c r="I121" s="33">
        <v>1.43</v>
      </c>
      <c r="J121" s="33">
        <f>E121*H121*I121</f>
        <v>159.85523839999999</v>
      </c>
      <c r="K121" s="38">
        <f>J121*1.2</f>
        <v>191.82628607999999</v>
      </c>
      <c r="L121" s="110" t="s">
        <v>147</v>
      </c>
      <c r="M121" s="132"/>
    </row>
    <row r="122" spans="1:13" s="26" customFormat="1" ht="12.75" x14ac:dyDescent="0.2">
      <c r="A122" s="55"/>
      <c r="B122" s="45"/>
      <c r="C122" s="28"/>
      <c r="D122" s="33" t="s">
        <v>15</v>
      </c>
      <c r="E122" s="27">
        <v>0.11600000000000001</v>
      </c>
      <c r="F122" s="33"/>
      <c r="G122" s="33"/>
      <c r="H122" s="34">
        <v>949.02</v>
      </c>
      <c r="I122" s="33"/>
      <c r="J122" s="33">
        <f>E122*H122</f>
        <v>110.08632</v>
      </c>
      <c r="K122" s="38">
        <f t="shared" ref="K122:K124" si="34">J122*1.2</f>
        <v>132.10358399999998</v>
      </c>
      <c r="L122" s="110" t="s">
        <v>44</v>
      </c>
      <c r="M122" s="132"/>
    </row>
    <row r="123" spans="1:13" s="26" customFormat="1" ht="12.75" x14ac:dyDescent="0.2">
      <c r="A123" s="55"/>
      <c r="B123" s="45"/>
      <c r="C123" s="28"/>
      <c r="D123" s="33" t="s">
        <v>17</v>
      </c>
      <c r="E123" s="27">
        <v>0.12</v>
      </c>
      <c r="F123" s="33"/>
      <c r="G123" s="33"/>
      <c r="H123" s="34">
        <v>664.4</v>
      </c>
      <c r="I123" s="33"/>
      <c r="J123" s="33">
        <f t="shared" ref="J123" si="35">E123*H123</f>
        <v>79.727999999999994</v>
      </c>
      <c r="K123" s="38">
        <f t="shared" si="34"/>
        <v>95.673599999999993</v>
      </c>
      <c r="L123" s="110" t="s">
        <v>48</v>
      </c>
      <c r="M123" s="132"/>
    </row>
    <row r="124" spans="1:13" s="26" customFormat="1" ht="12.75" x14ac:dyDescent="0.2">
      <c r="A124" s="55"/>
      <c r="B124" s="45"/>
      <c r="C124" s="28"/>
      <c r="D124" s="33" t="s">
        <v>25</v>
      </c>
      <c r="E124" s="35">
        <v>1</v>
      </c>
      <c r="F124" s="29"/>
      <c r="G124" s="29"/>
      <c r="H124" s="34">
        <v>234.03</v>
      </c>
      <c r="I124" s="33"/>
      <c r="J124" s="33">
        <f>E124*H124</f>
        <v>234.03</v>
      </c>
      <c r="K124" s="38">
        <f t="shared" si="34"/>
        <v>280.83600000000001</v>
      </c>
      <c r="L124" s="36" t="s">
        <v>50</v>
      </c>
      <c r="M124" s="132"/>
    </row>
    <row r="125" spans="1:13" s="26" customFormat="1" ht="30.75" customHeight="1" x14ac:dyDescent="0.2">
      <c r="A125" s="55">
        <v>27</v>
      </c>
      <c r="B125" s="114" t="s">
        <v>338</v>
      </c>
      <c r="C125" s="28" t="s">
        <v>339</v>
      </c>
      <c r="D125" s="17" t="s">
        <v>62</v>
      </c>
      <c r="E125" s="37"/>
      <c r="F125" s="38">
        <v>206</v>
      </c>
      <c r="G125" s="38"/>
      <c r="H125" s="38"/>
      <c r="I125" s="38"/>
      <c r="J125" s="38">
        <f>SUM(J126:J129)</f>
        <v>431.42750319999999</v>
      </c>
      <c r="K125" s="38">
        <f>SUM(K126:K129)</f>
        <v>517.71300384000006</v>
      </c>
      <c r="L125" s="39"/>
      <c r="M125" s="131" t="s">
        <v>12</v>
      </c>
    </row>
    <row r="126" spans="1:13" s="26" customFormat="1" ht="25.5" x14ac:dyDescent="0.2">
      <c r="A126" s="55"/>
      <c r="B126" s="45"/>
      <c r="C126" s="31"/>
      <c r="D126" s="33" t="s">
        <v>13</v>
      </c>
      <c r="E126" s="27">
        <v>6.8000000000000005E-2</v>
      </c>
      <c r="F126" s="33"/>
      <c r="G126" s="33"/>
      <c r="H126" s="34">
        <v>963.68</v>
      </c>
      <c r="I126" s="33">
        <v>1.43</v>
      </c>
      <c r="J126" s="33">
        <f>E126*H126*I126</f>
        <v>93.708243199999998</v>
      </c>
      <c r="K126" s="38">
        <f t="shared" ref="K126:K129" si="36">J126*1.2</f>
        <v>112.44989183999999</v>
      </c>
      <c r="L126" s="110" t="s">
        <v>147</v>
      </c>
      <c r="M126" s="132"/>
    </row>
    <row r="127" spans="1:13" s="26" customFormat="1" ht="12.75" x14ac:dyDescent="0.2">
      <c r="A127" s="55"/>
      <c r="B127" s="45"/>
      <c r="C127" s="28"/>
      <c r="D127" s="33" t="s">
        <v>15</v>
      </c>
      <c r="E127" s="27">
        <v>6.8000000000000005E-2</v>
      </c>
      <c r="F127" s="33"/>
      <c r="G127" s="33"/>
      <c r="H127" s="34">
        <v>949.02</v>
      </c>
      <c r="I127" s="33"/>
      <c r="J127" s="33">
        <f>E127*H127</f>
        <v>64.533360000000002</v>
      </c>
      <c r="K127" s="38">
        <f t="shared" si="36"/>
        <v>77.440032000000002</v>
      </c>
      <c r="L127" s="110" t="s">
        <v>44</v>
      </c>
      <c r="M127" s="132"/>
    </row>
    <row r="128" spans="1:13" s="26" customFormat="1" ht="12.75" x14ac:dyDescent="0.2">
      <c r="A128" s="55"/>
      <c r="B128" s="45"/>
      <c r="C128" s="28"/>
      <c r="D128" s="33" t="s">
        <v>17</v>
      </c>
      <c r="E128" s="27">
        <v>7.0000000000000007E-2</v>
      </c>
      <c r="F128" s="33"/>
      <c r="G128" s="33"/>
      <c r="H128" s="34">
        <v>559.37</v>
      </c>
      <c r="I128" s="33"/>
      <c r="J128" s="33">
        <f t="shared" ref="J128" si="37">E128*H128</f>
        <v>39.155900000000003</v>
      </c>
      <c r="K128" s="38">
        <f t="shared" si="36"/>
        <v>46.987079999999999</v>
      </c>
      <c r="L128" s="110" t="s">
        <v>63</v>
      </c>
      <c r="M128" s="132"/>
    </row>
    <row r="129" spans="1:13" s="26" customFormat="1" ht="12.75" x14ac:dyDescent="0.2">
      <c r="A129" s="55"/>
      <c r="B129" s="45"/>
      <c r="C129" s="28"/>
      <c r="D129" s="33" t="s">
        <v>25</v>
      </c>
      <c r="E129" s="35">
        <v>1</v>
      </c>
      <c r="F129" s="29"/>
      <c r="G129" s="29"/>
      <c r="H129" s="34">
        <v>234.03</v>
      </c>
      <c r="I129" s="33"/>
      <c r="J129" s="33">
        <f>E129*H129</f>
        <v>234.03</v>
      </c>
      <c r="K129" s="33">
        <f t="shared" si="36"/>
        <v>280.83600000000001</v>
      </c>
      <c r="L129" s="36" t="s">
        <v>50</v>
      </c>
      <c r="M129" s="132"/>
    </row>
    <row r="130" spans="1:13" s="26" customFormat="1" ht="30.75" customHeight="1" x14ac:dyDescent="0.2">
      <c r="A130" s="55">
        <v>28</v>
      </c>
      <c r="B130" s="114" t="s">
        <v>340</v>
      </c>
      <c r="C130" s="28" t="s">
        <v>341</v>
      </c>
      <c r="D130" s="17" t="s">
        <v>342</v>
      </c>
      <c r="E130" s="37"/>
      <c r="F130" s="38">
        <v>439</v>
      </c>
      <c r="G130" s="38"/>
      <c r="H130" s="38"/>
      <c r="I130" s="38"/>
      <c r="J130" s="38">
        <f>SUM(J131:J135)</f>
        <v>444.39591559999997</v>
      </c>
      <c r="K130" s="38">
        <f>SUM(K131:K135)</f>
        <v>533.27509871999996</v>
      </c>
      <c r="L130" s="39"/>
      <c r="M130" s="131" t="s">
        <v>12</v>
      </c>
    </row>
    <row r="131" spans="1:13" s="26" customFormat="1" ht="25.5" x14ac:dyDescent="0.2">
      <c r="A131" s="55"/>
      <c r="B131" s="45"/>
      <c r="C131" s="31"/>
      <c r="D131" s="33" t="s">
        <v>13</v>
      </c>
      <c r="E131" s="27">
        <v>6.9000000000000006E-2</v>
      </c>
      <c r="F131" s="33"/>
      <c r="G131" s="33"/>
      <c r="H131" s="34">
        <v>963.68</v>
      </c>
      <c r="I131" s="33">
        <v>1.43</v>
      </c>
      <c r="J131" s="33">
        <f>E131*H131*I131</f>
        <v>95.086305600000003</v>
      </c>
      <c r="K131" s="38">
        <f>J131*1.2</f>
        <v>114.10356672</v>
      </c>
      <c r="L131" s="110" t="s">
        <v>147</v>
      </c>
      <c r="M131" s="132"/>
    </row>
    <row r="132" spans="1:13" s="26" customFormat="1" ht="12.75" x14ac:dyDescent="0.2">
      <c r="A132" s="55"/>
      <c r="B132" s="45"/>
      <c r="C132" s="28"/>
      <c r="D132" s="33" t="s">
        <v>15</v>
      </c>
      <c r="E132" s="27">
        <v>6.9000000000000006E-2</v>
      </c>
      <c r="F132" s="33"/>
      <c r="G132" s="33"/>
      <c r="H132" s="34">
        <v>949.02</v>
      </c>
      <c r="I132" s="33"/>
      <c r="J132" s="33">
        <f>E132*H132</f>
        <v>65.482380000000006</v>
      </c>
      <c r="K132" s="38">
        <f t="shared" ref="K132:K135" si="38">J132*1.2</f>
        <v>78.578856000000002</v>
      </c>
      <c r="L132" s="110" t="s">
        <v>44</v>
      </c>
      <c r="M132" s="132"/>
    </row>
    <row r="133" spans="1:13" s="26" customFormat="1" ht="12.75" x14ac:dyDescent="0.2">
      <c r="A133" s="55"/>
      <c r="B133" s="45"/>
      <c r="C133" s="28"/>
      <c r="D133" s="33" t="s">
        <v>313</v>
      </c>
      <c r="E133" s="27">
        <v>4.1000000000000002E-2</v>
      </c>
      <c r="F133" s="33"/>
      <c r="G133" s="33"/>
      <c r="H133" s="34">
        <v>559.37</v>
      </c>
      <c r="I133" s="33"/>
      <c r="J133" s="33">
        <f t="shared" ref="J133:J134" si="39">E133*H133</f>
        <v>22.934170000000002</v>
      </c>
      <c r="K133" s="38">
        <f t="shared" si="38"/>
        <v>27.521004000000001</v>
      </c>
      <c r="L133" s="110" t="s">
        <v>63</v>
      </c>
      <c r="M133" s="132"/>
    </row>
    <row r="134" spans="1:13" s="26" customFormat="1" ht="12.75" x14ac:dyDescent="0.2">
      <c r="A134" s="55"/>
      <c r="B134" s="45"/>
      <c r="C134" s="28"/>
      <c r="D134" s="33" t="s">
        <v>311</v>
      </c>
      <c r="E134" s="27">
        <v>3.4000000000000002E-2</v>
      </c>
      <c r="F134" s="33"/>
      <c r="G134" s="33"/>
      <c r="H134" s="34">
        <v>790.09</v>
      </c>
      <c r="I134" s="33"/>
      <c r="J134" s="33">
        <f t="shared" si="39"/>
        <v>26.863060000000004</v>
      </c>
      <c r="K134" s="38">
        <f t="shared" si="38"/>
        <v>32.235672000000001</v>
      </c>
      <c r="L134" s="110" t="s">
        <v>52</v>
      </c>
      <c r="M134" s="132"/>
    </row>
    <row r="135" spans="1:13" s="26" customFormat="1" ht="12.75" x14ac:dyDescent="0.2">
      <c r="A135" s="55"/>
      <c r="B135" s="45"/>
      <c r="C135" s="28"/>
      <c r="D135" s="33" t="s">
        <v>25</v>
      </c>
      <c r="E135" s="35">
        <v>1</v>
      </c>
      <c r="F135" s="29"/>
      <c r="G135" s="29"/>
      <c r="H135" s="34">
        <v>234.03</v>
      </c>
      <c r="I135" s="33"/>
      <c r="J135" s="33">
        <f>E135*H135</f>
        <v>234.03</v>
      </c>
      <c r="K135" s="38">
        <f t="shared" si="38"/>
        <v>280.83600000000001</v>
      </c>
      <c r="L135" s="36" t="s">
        <v>50</v>
      </c>
      <c r="M135" s="132"/>
    </row>
    <row r="136" spans="1:13" s="26" customFormat="1" ht="30.75" customHeight="1" x14ac:dyDescent="0.2">
      <c r="A136" s="55">
        <v>29</v>
      </c>
      <c r="B136" s="114" t="s">
        <v>343</v>
      </c>
      <c r="C136" s="28" t="s">
        <v>344</v>
      </c>
      <c r="D136" s="17" t="s">
        <v>62</v>
      </c>
      <c r="E136" s="37"/>
      <c r="F136" s="38">
        <v>637</v>
      </c>
      <c r="G136" s="38"/>
      <c r="H136" s="38"/>
      <c r="I136" s="38"/>
      <c r="J136" s="38">
        <f>SUM(J137:J140)</f>
        <v>799.03609559999995</v>
      </c>
      <c r="K136" s="38">
        <f>SUM(K137:K140)</f>
        <v>958.84331472000008</v>
      </c>
      <c r="L136" s="39"/>
      <c r="M136" s="131" t="s">
        <v>12</v>
      </c>
    </row>
    <row r="137" spans="1:13" s="26" customFormat="1" ht="25.5" x14ac:dyDescent="0.2">
      <c r="A137" s="55"/>
      <c r="B137" s="45"/>
      <c r="C137" s="31"/>
      <c r="D137" s="33" t="s">
        <v>13</v>
      </c>
      <c r="E137" s="27">
        <v>0.19400000000000001</v>
      </c>
      <c r="F137" s="33"/>
      <c r="G137" s="33"/>
      <c r="H137" s="34">
        <v>963.68</v>
      </c>
      <c r="I137" s="33">
        <v>1.43</v>
      </c>
      <c r="J137" s="33">
        <f>E137*H137*I137</f>
        <v>267.34410559999998</v>
      </c>
      <c r="K137" s="38">
        <f>J137*1.2</f>
        <v>320.81292671999995</v>
      </c>
      <c r="L137" s="110" t="s">
        <v>147</v>
      </c>
      <c r="M137" s="132"/>
    </row>
    <row r="138" spans="1:13" s="26" customFormat="1" ht="12.75" x14ac:dyDescent="0.2">
      <c r="A138" s="55"/>
      <c r="B138" s="45"/>
      <c r="C138" s="28"/>
      <c r="D138" s="33" t="s">
        <v>15</v>
      </c>
      <c r="E138" s="27">
        <v>0.19400000000000001</v>
      </c>
      <c r="F138" s="33"/>
      <c r="G138" s="33"/>
      <c r="H138" s="34">
        <v>949.02</v>
      </c>
      <c r="I138" s="33"/>
      <c r="J138" s="33">
        <f>E138*H138</f>
        <v>184.10988</v>
      </c>
      <c r="K138" s="38">
        <f t="shared" ref="K138:K140" si="40">J138*1.2</f>
        <v>220.93185600000001</v>
      </c>
      <c r="L138" s="110" t="s">
        <v>44</v>
      </c>
      <c r="M138" s="132"/>
    </row>
    <row r="139" spans="1:13" s="26" customFormat="1" ht="12.75" x14ac:dyDescent="0.2">
      <c r="A139" s="55"/>
      <c r="B139" s="45"/>
      <c r="C139" s="28"/>
      <c r="D139" s="33" t="s">
        <v>17</v>
      </c>
      <c r="E139" s="27">
        <v>0.20300000000000001</v>
      </c>
      <c r="F139" s="33"/>
      <c r="G139" s="33"/>
      <c r="H139" s="34">
        <v>559.37</v>
      </c>
      <c r="I139" s="33"/>
      <c r="J139" s="33">
        <f t="shared" ref="J139" si="41">E139*H139</f>
        <v>113.55211000000001</v>
      </c>
      <c r="K139" s="38">
        <f t="shared" si="40"/>
        <v>136.26253200000002</v>
      </c>
      <c r="L139" s="110" t="s">
        <v>63</v>
      </c>
      <c r="M139" s="132"/>
    </row>
    <row r="140" spans="1:13" s="26" customFormat="1" ht="12.75" x14ac:dyDescent="0.2">
      <c r="A140" s="55"/>
      <c r="B140" s="45"/>
      <c r="C140" s="28"/>
      <c r="D140" s="33" t="s">
        <v>25</v>
      </c>
      <c r="E140" s="35">
        <v>1</v>
      </c>
      <c r="F140" s="29"/>
      <c r="G140" s="29"/>
      <c r="H140" s="34">
        <v>234.03</v>
      </c>
      <c r="I140" s="33"/>
      <c r="J140" s="33">
        <f>E140*H140</f>
        <v>234.03</v>
      </c>
      <c r="K140" s="38">
        <f t="shared" si="40"/>
        <v>280.83600000000001</v>
      </c>
      <c r="L140" s="36" t="s">
        <v>50</v>
      </c>
      <c r="M140" s="132"/>
    </row>
    <row r="141" spans="1:13" s="26" customFormat="1" ht="30.75" customHeight="1" x14ac:dyDescent="0.2">
      <c r="A141" s="55">
        <v>30</v>
      </c>
      <c r="B141" s="114" t="s">
        <v>345</v>
      </c>
      <c r="C141" s="28" t="s">
        <v>346</v>
      </c>
      <c r="D141" s="17" t="s">
        <v>43</v>
      </c>
      <c r="E141" s="37"/>
      <c r="F141" s="38">
        <v>271</v>
      </c>
      <c r="G141" s="38"/>
      <c r="H141" s="38"/>
      <c r="I141" s="38"/>
      <c r="J141" s="38">
        <f>SUM(J142:J145)</f>
        <v>343.131034</v>
      </c>
      <c r="K141" s="38">
        <f>SUM(K142:K145)</f>
        <v>411.75724080000003</v>
      </c>
      <c r="L141" s="39"/>
      <c r="M141" s="131" t="s">
        <v>12</v>
      </c>
    </row>
    <row r="142" spans="1:13" s="26" customFormat="1" ht="25.5" x14ac:dyDescent="0.2">
      <c r="A142" s="55"/>
      <c r="B142" s="45"/>
      <c r="C142" s="31"/>
      <c r="D142" s="33" t="s">
        <v>13</v>
      </c>
      <c r="E142" s="27">
        <v>3.5000000000000003E-2</v>
      </c>
      <c r="F142" s="33"/>
      <c r="G142" s="33"/>
      <c r="H142" s="34">
        <v>963.68</v>
      </c>
      <c r="I142" s="33">
        <v>1.43</v>
      </c>
      <c r="J142" s="33">
        <f>E142*H142*I142</f>
        <v>48.232183999999997</v>
      </c>
      <c r="K142" s="38">
        <f>J142*1.2</f>
        <v>57.878620799999993</v>
      </c>
      <c r="L142" s="110" t="s">
        <v>147</v>
      </c>
      <c r="M142" s="132"/>
    </row>
    <row r="143" spans="1:13" s="26" customFormat="1" ht="12.75" x14ac:dyDescent="0.2">
      <c r="A143" s="55"/>
      <c r="B143" s="45"/>
      <c r="C143" s="28"/>
      <c r="D143" s="33" t="s">
        <v>15</v>
      </c>
      <c r="E143" s="27">
        <v>3.5000000000000003E-2</v>
      </c>
      <c r="F143" s="33"/>
      <c r="G143" s="33"/>
      <c r="H143" s="34">
        <v>949.02</v>
      </c>
      <c r="I143" s="33"/>
      <c r="J143" s="33">
        <f>E143*H143</f>
        <v>33.215700000000005</v>
      </c>
      <c r="K143" s="38">
        <f t="shared" ref="K143:K145" si="42">J143*1.2</f>
        <v>39.858840000000008</v>
      </c>
      <c r="L143" s="110" t="s">
        <v>44</v>
      </c>
      <c r="M143" s="132"/>
    </row>
    <row r="144" spans="1:13" s="26" customFormat="1" ht="12.75" x14ac:dyDescent="0.2">
      <c r="A144" s="55"/>
      <c r="B144" s="45"/>
      <c r="C144" s="28"/>
      <c r="D144" s="33" t="s">
        <v>17</v>
      </c>
      <c r="E144" s="27">
        <v>3.5000000000000003E-2</v>
      </c>
      <c r="F144" s="33"/>
      <c r="G144" s="33"/>
      <c r="H144" s="34">
        <v>790.09</v>
      </c>
      <c r="I144" s="33"/>
      <c r="J144" s="33">
        <f t="shared" ref="J144" si="43">E144*H144</f>
        <v>27.653150000000004</v>
      </c>
      <c r="K144" s="38">
        <f t="shared" si="42"/>
        <v>33.183780000000006</v>
      </c>
      <c r="L144" s="110" t="s">
        <v>52</v>
      </c>
      <c r="M144" s="132"/>
    </row>
    <row r="145" spans="1:13" s="26" customFormat="1" ht="12.75" x14ac:dyDescent="0.2">
      <c r="A145" s="55"/>
      <c r="B145" s="45"/>
      <c r="C145" s="28"/>
      <c r="D145" s="33" t="s">
        <v>25</v>
      </c>
      <c r="E145" s="35">
        <v>1</v>
      </c>
      <c r="F145" s="29"/>
      <c r="G145" s="29"/>
      <c r="H145" s="34">
        <v>234.03</v>
      </c>
      <c r="I145" s="33"/>
      <c r="J145" s="33">
        <f>E145*H145</f>
        <v>234.03</v>
      </c>
      <c r="K145" s="38">
        <f t="shared" si="42"/>
        <v>280.83600000000001</v>
      </c>
      <c r="L145" s="36" t="s">
        <v>50</v>
      </c>
      <c r="M145" s="132"/>
    </row>
    <row r="146" spans="1:13" s="26" customFormat="1" ht="30.75" customHeight="1" x14ac:dyDescent="0.2">
      <c r="A146" s="55">
        <v>31</v>
      </c>
      <c r="B146" s="114" t="s">
        <v>347</v>
      </c>
      <c r="C146" s="28" t="s">
        <v>348</v>
      </c>
      <c r="D146" s="17" t="s">
        <v>334</v>
      </c>
      <c r="E146" s="37"/>
      <c r="F146" s="38">
        <v>170</v>
      </c>
      <c r="G146" s="38"/>
      <c r="H146" s="38"/>
      <c r="I146" s="38"/>
      <c r="J146" s="38">
        <f>SUM(J147:J150)</f>
        <v>269.55760120000002</v>
      </c>
      <c r="K146" s="38">
        <f>SUM(K147:K150)</f>
        <v>323.46912143999998</v>
      </c>
      <c r="L146" s="39"/>
      <c r="M146" s="131" t="s">
        <v>12</v>
      </c>
    </row>
    <row r="147" spans="1:13" s="26" customFormat="1" ht="25.5" x14ac:dyDescent="0.2">
      <c r="A147" s="55"/>
      <c r="B147" s="45"/>
      <c r="C147" s="31"/>
      <c r="D147" s="33" t="s">
        <v>13</v>
      </c>
      <c r="E147" s="27">
        <v>1.2999999999999999E-2</v>
      </c>
      <c r="F147" s="33"/>
      <c r="G147" s="33"/>
      <c r="H147" s="34">
        <v>963.68</v>
      </c>
      <c r="I147" s="33">
        <v>1.43</v>
      </c>
      <c r="J147" s="33">
        <f>E147*H147*I147</f>
        <v>17.914811199999999</v>
      </c>
      <c r="K147" s="38">
        <f>J147*1.2</f>
        <v>21.49777344</v>
      </c>
      <c r="L147" s="110" t="s">
        <v>147</v>
      </c>
      <c r="M147" s="132"/>
    </row>
    <row r="148" spans="1:13" s="26" customFormat="1" ht="12.75" x14ac:dyDescent="0.2">
      <c r="A148" s="55"/>
      <c r="B148" s="45"/>
      <c r="C148" s="28"/>
      <c r="D148" s="33" t="s">
        <v>15</v>
      </c>
      <c r="E148" s="27">
        <v>1.2999999999999999E-2</v>
      </c>
      <c r="F148" s="33"/>
      <c r="G148" s="33"/>
      <c r="H148" s="34">
        <v>949.02</v>
      </c>
      <c r="I148" s="33"/>
      <c r="J148" s="33">
        <f>E148*H148</f>
        <v>12.337259999999999</v>
      </c>
      <c r="K148" s="38">
        <f t="shared" ref="K148:K150" si="44">J148*1.2</f>
        <v>14.804711999999999</v>
      </c>
      <c r="L148" s="110" t="s">
        <v>44</v>
      </c>
      <c r="M148" s="132"/>
    </row>
    <row r="149" spans="1:13" s="26" customFormat="1" ht="12.75" x14ac:dyDescent="0.2">
      <c r="A149" s="55"/>
      <c r="B149" s="45"/>
      <c r="C149" s="28"/>
      <c r="D149" s="33" t="s">
        <v>17</v>
      </c>
      <c r="E149" s="27">
        <v>1.2999999999999999E-2</v>
      </c>
      <c r="F149" s="33"/>
      <c r="G149" s="33"/>
      <c r="H149" s="34">
        <v>405.81</v>
      </c>
      <c r="I149" s="33"/>
      <c r="J149" s="33">
        <f t="shared" ref="J149" si="45">E149*H149</f>
        <v>5.2755299999999998</v>
      </c>
      <c r="K149" s="38">
        <f t="shared" si="44"/>
        <v>6.3306359999999993</v>
      </c>
      <c r="L149" s="110" t="s">
        <v>349</v>
      </c>
      <c r="M149" s="132"/>
    </row>
    <row r="150" spans="1:13" s="26" customFormat="1" ht="12.75" x14ac:dyDescent="0.2">
      <c r="A150" s="55"/>
      <c r="B150" s="45"/>
      <c r="C150" s="28"/>
      <c r="D150" s="33" t="s">
        <v>25</v>
      </c>
      <c r="E150" s="35">
        <v>1</v>
      </c>
      <c r="F150" s="29"/>
      <c r="G150" s="29"/>
      <c r="H150" s="34">
        <v>234.03</v>
      </c>
      <c r="I150" s="33"/>
      <c r="J150" s="33">
        <f>E150*H150</f>
        <v>234.03</v>
      </c>
      <c r="K150" s="38">
        <f t="shared" si="44"/>
        <v>280.83600000000001</v>
      </c>
      <c r="L150" s="36" t="s">
        <v>50</v>
      </c>
      <c r="M150" s="132"/>
    </row>
    <row r="151" spans="1:13" s="26" customFormat="1" ht="30.75" customHeight="1" x14ac:dyDescent="0.2">
      <c r="A151" s="55">
        <v>32</v>
      </c>
      <c r="B151" s="114" t="s">
        <v>350</v>
      </c>
      <c r="C151" s="28" t="s">
        <v>351</v>
      </c>
      <c r="D151" s="17" t="s">
        <v>47</v>
      </c>
      <c r="E151" s="37"/>
      <c r="F151" s="38">
        <v>267</v>
      </c>
      <c r="G151" s="38"/>
      <c r="H151" s="38"/>
      <c r="I151" s="38"/>
      <c r="J151" s="38">
        <f>SUM(J152:J155)</f>
        <v>349.03513120000002</v>
      </c>
      <c r="K151" s="38">
        <f>SUM(K152:K155)</f>
        <v>418.84215743999999</v>
      </c>
      <c r="L151" s="39"/>
      <c r="M151" s="131" t="s">
        <v>12</v>
      </c>
    </row>
    <row r="152" spans="1:13" s="26" customFormat="1" ht="27" customHeight="1" x14ac:dyDescent="0.2">
      <c r="A152" s="55"/>
      <c r="B152" s="45"/>
      <c r="C152" s="31"/>
      <c r="D152" s="33" t="s">
        <v>13</v>
      </c>
      <c r="E152" s="27">
        <v>3.7999999999999999E-2</v>
      </c>
      <c r="F152" s="33"/>
      <c r="G152" s="33"/>
      <c r="H152" s="34">
        <v>963.68</v>
      </c>
      <c r="I152" s="33">
        <v>1.43</v>
      </c>
      <c r="J152" s="33">
        <f>E152*H152*I152</f>
        <v>52.366371199999989</v>
      </c>
      <c r="K152" s="38">
        <f>J152*1.2</f>
        <v>62.839645439999984</v>
      </c>
      <c r="L152" s="110" t="s">
        <v>147</v>
      </c>
      <c r="M152" s="132"/>
    </row>
    <row r="153" spans="1:13" s="26" customFormat="1" ht="12.75" x14ac:dyDescent="0.2">
      <c r="A153" s="55"/>
      <c r="B153" s="45"/>
      <c r="C153" s="28"/>
      <c r="D153" s="33" t="s">
        <v>15</v>
      </c>
      <c r="E153" s="27">
        <v>3.7999999999999999E-2</v>
      </c>
      <c r="F153" s="33"/>
      <c r="G153" s="33"/>
      <c r="H153" s="34">
        <v>949.02</v>
      </c>
      <c r="I153" s="33"/>
      <c r="J153" s="33">
        <f>E153*H153</f>
        <v>36.062759999999997</v>
      </c>
      <c r="K153" s="38">
        <f t="shared" ref="K153:K155" si="46">J153*1.2</f>
        <v>43.275311999999992</v>
      </c>
      <c r="L153" s="110" t="s">
        <v>44</v>
      </c>
      <c r="M153" s="132"/>
    </row>
    <row r="154" spans="1:13" s="26" customFormat="1" ht="12.75" x14ac:dyDescent="0.2">
      <c r="A154" s="55"/>
      <c r="B154" s="45"/>
      <c r="C154" s="28"/>
      <c r="D154" s="33" t="s">
        <v>17</v>
      </c>
      <c r="E154" s="27">
        <v>0.04</v>
      </c>
      <c r="F154" s="33"/>
      <c r="G154" s="33"/>
      <c r="H154" s="34">
        <v>664.4</v>
      </c>
      <c r="I154" s="33"/>
      <c r="J154" s="33">
        <f t="shared" ref="J154" si="47">E154*H154</f>
        <v>26.576000000000001</v>
      </c>
      <c r="K154" s="38">
        <f t="shared" si="46"/>
        <v>31.891199999999998</v>
      </c>
      <c r="L154" s="110" t="s">
        <v>48</v>
      </c>
      <c r="M154" s="132"/>
    </row>
    <row r="155" spans="1:13" s="26" customFormat="1" ht="12.75" x14ac:dyDescent="0.2">
      <c r="A155" s="55"/>
      <c r="B155" s="45"/>
      <c r="C155" s="28"/>
      <c r="D155" s="33" t="s">
        <v>25</v>
      </c>
      <c r="E155" s="35">
        <v>1</v>
      </c>
      <c r="F155" s="29"/>
      <c r="G155" s="29"/>
      <c r="H155" s="34">
        <v>234.03</v>
      </c>
      <c r="I155" s="33"/>
      <c r="J155" s="33">
        <f>E155*H155</f>
        <v>234.03</v>
      </c>
      <c r="K155" s="38">
        <f t="shared" si="46"/>
        <v>280.83600000000001</v>
      </c>
      <c r="L155" s="36" t="s">
        <v>50</v>
      </c>
      <c r="M155" s="132"/>
    </row>
    <row r="156" spans="1:13" s="26" customFormat="1" ht="12.75" x14ac:dyDescent="0.2">
      <c r="A156" s="50"/>
      <c r="B156" s="115"/>
      <c r="C156" s="116"/>
      <c r="D156" s="78"/>
      <c r="E156" s="50"/>
      <c r="F156" s="78"/>
      <c r="G156" s="78"/>
      <c r="H156" s="78"/>
      <c r="I156" s="50"/>
      <c r="J156" s="78"/>
      <c r="K156" s="78"/>
      <c r="L156" s="111"/>
      <c r="M156" s="111"/>
    </row>
    <row r="157" spans="1:13" s="26" customFormat="1" ht="30.75" customHeight="1" x14ac:dyDescent="0.2">
      <c r="A157" s="55">
        <v>33</v>
      </c>
      <c r="B157" s="75" t="s">
        <v>172</v>
      </c>
      <c r="C157" s="28" t="s">
        <v>171</v>
      </c>
      <c r="D157" s="17" t="s">
        <v>62</v>
      </c>
      <c r="E157" s="37"/>
      <c r="F157" s="38">
        <v>13.3</v>
      </c>
      <c r="G157" s="38"/>
      <c r="H157" s="38"/>
      <c r="I157" s="38"/>
      <c r="J157" s="38">
        <f>SUM(J158:J161)</f>
        <v>522.67524000000003</v>
      </c>
      <c r="K157" s="38">
        <f>SUM(K158:K161)</f>
        <v>627.21028799999999</v>
      </c>
      <c r="L157" s="39"/>
      <c r="M157" s="132" t="s">
        <v>12</v>
      </c>
    </row>
    <row r="158" spans="1:13" s="26" customFormat="1" ht="27" customHeight="1" x14ac:dyDescent="0.2">
      <c r="A158" s="55"/>
      <c r="B158" s="45"/>
      <c r="C158" s="31"/>
      <c r="D158" s="33" t="s">
        <v>13</v>
      </c>
      <c r="E158" s="27">
        <v>0.1</v>
      </c>
      <c r="F158" s="33"/>
      <c r="G158" s="33"/>
      <c r="H158" s="34">
        <v>963.68</v>
      </c>
      <c r="I158" s="33">
        <v>1.43</v>
      </c>
      <c r="J158" s="33">
        <f>E158*H158*I158</f>
        <v>137.80623999999997</v>
      </c>
      <c r="K158" s="38">
        <f t="shared" ref="K158:K161" si="48">J158*1.2</f>
        <v>165.36748799999995</v>
      </c>
      <c r="L158" s="94" t="s">
        <v>147</v>
      </c>
      <c r="M158" s="132"/>
    </row>
    <row r="159" spans="1:13" s="26" customFormat="1" ht="12.75" x14ac:dyDescent="0.2">
      <c r="A159" s="55"/>
      <c r="B159" s="45"/>
      <c r="C159" s="28"/>
      <c r="D159" s="33" t="s">
        <v>15</v>
      </c>
      <c r="E159" s="27">
        <v>0.1</v>
      </c>
      <c r="F159" s="33"/>
      <c r="G159" s="33"/>
      <c r="H159" s="34">
        <v>949.02</v>
      </c>
      <c r="I159" s="33"/>
      <c r="J159" s="33">
        <f>E159*H159</f>
        <v>94.902000000000001</v>
      </c>
      <c r="K159" s="38">
        <f t="shared" si="48"/>
        <v>113.8824</v>
      </c>
      <c r="L159" s="94" t="s">
        <v>44</v>
      </c>
      <c r="M159" s="132"/>
    </row>
    <row r="160" spans="1:13" s="26" customFormat="1" ht="12.75" x14ac:dyDescent="0.2">
      <c r="A160" s="55"/>
      <c r="B160" s="45"/>
      <c r="C160" s="28"/>
      <c r="D160" s="33" t="s">
        <v>17</v>
      </c>
      <c r="E160" s="27">
        <v>0.1</v>
      </c>
      <c r="F160" s="33"/>
      <c r="G160" s="33"/>
      <c r="H160" s="34">
        <v>559.37</v>
      </c>
      <c r="I160" s="33"/>
      <c r="J160" s="33">
        <f t="shared" ref="J160" si="49">E160*H160</f>
        <v>55.937000000000005</v>
      </c>
      <c r="K160" s="38">
        <f t="shared" si="48"/>
        <v>67.124400000000009</v>
      </c>
      <c r="L160" s="94" t="s">
        <v>63</v>
      </c>
      <c r="M160" s="132"/>
    </row>
    <row r="161" spans="1:13" s="26" customFormat="1" ht="12.75" x14ac:dyDescent="0.2">
      <c r="A161" s="55"/>
      <c r="B161" s="45"/>
      <c r="C161" s="28"/>
      <c r="D161" s="33" t="s">
        <v>25</v>
      </c>
      <c r="E161" s="35">
        <v>1</v>
      </c>
      <c r="F161" s="29"/>
      <c r="G161" s="29"/>
      <c r="H161" s="34">
        <v>234.03</v>
      </c>
      <c r="I161" s="33"/>
      <c r="J161" s="33">
        <f>E161*H161</f>
        <v>234.03</v>
      </c>
      <c r="K161" s="33">
        <f t="shared" si="48"/>
        <v>280.83600000000001</v>
      </c>
      <c r="L161" s="36" t="s">
        <v>50</v>
      </c>
      <c r="M161" s="132"/>
    </row>
    <row r="162" spans="1:13" s="26" customFormat="1" ht="30.75" customHeight="1" x14ac:dyDescent="0.2">
      <c r="A162" s="55">
        <v>34</v>
      </c>
      <c r="B162" s="75" t="s">
        <v>173</v>
      </c>
      <c r="C162" s="28" t="s">
        <v>174</v>
      </c>
      <c r="D162" s="17" t="s">
        <v>62</v>
      </c>
      <c r="E162" s="37"/>
      <c r="F162" s="38">
        <v>63.84</v>
      </c>
      <c r="G162" s="38"/>
      <c r="H162" s="38"/>
      <c r="I162" s="38"/>
      <c r="J162" s="38">
        <f>SUM(J163:J166)</f>
        <v>753.59143199999994</v>
      </c>
      <c r="K162" s="38">
        <f>SUM(K163:K166)</f>
        <v>904.30971839999984</v>
      </c>
      <c r="L162" s="39"/>
      <c r="M162" s="132" t="s">
        <v>12</v>
      </c>
    </row>
    <row r="163" spans="1:13" s="26" customFormat="1" ht="27" customHeight="1" x14ac:dyDescent="0.2">
      <c r="A163" s="55"/>
      <c r="B163" s="45"/>
      <c r="C163" s="31"/>
      <c r="D163" s="33" t="s">
        <v>13</v>
      </c>
      <c r="E163" s="27">
        <v>0.18</v>
      </c>
      <c r="F163" s="33"/>
      <c r="G163" s="33"/>
      <c r="H163" s="34">
        <v>963.68</v>
      </c>
      <c r="I163" s="33">
        <v>1.43</v>
      </c>
      <c r="J163" s="33">
        <f>E163*H163*I163</f>
        <v>248.05123199999994</v>
      </c>
      <c r="K163" s="38">
        <f t="shared" ref="K163:K166" si="50">J163*1.2</f>
        <v>297.66147839999991</v>
      </c>
      <c r="L163" s="94" t="s">
        <v>147</v>
      </c>
      <c r="M163" s="132"/>
    </row>
    <row r="164" spans="1:13" s="26" customFormat="1" ht="12.75" x14ac:dyDescent="0.2">
      <c r="A164" s="55"/>
      <c r="B164" s="45"/>
      <c r="C164" s="28"/>
      <c r="D164" s="33" t="s">
        <v>15</v>
      </c>
      <c r="E164" s="27">
        <v>0.18</v>
      </c>
      <c r="F164" s="33"/>
      <c r="G164" s="33"/>
      <c r="H164" s="34">
        <v>949.02</v>
      </c>
      <c r="I164" s="33"/>
      <c r="J164" s="33">
        <f>E164*H164</f>
        <v>170.8236</v>
      </c>
      <c r="K164" s="38">
        <f t="shared" si="50"/>
        <v>204.98831999999999</v>
      </c>
      <c r="L164" s="94" t="s">
        <v>44</v>
      </c>
      <c r="M164" s="132"/>
    </row>
    <row r="165" spans="1:13" s="26" customFormat="1" ht="12.75" x14ac:dyDescent="0.2">
      <c r="A165" s="55"/>
      <c r="B165" s="45"/>
      <c r="C165" s="28"/>
      <c r="D165" s="33" t="s">
        <v>17</v>
      </c>
      <c r="E165" s="27">
        <v>0.18</v>
      </c>
      <c r="F165" s="33"/>
      <c r="G165" s="33"/>
      <c r="H165" s="34">
        <v>559.37</v>
      </c>
      <c r="I165" s="33"/>
      <c r="J165" s="33">
        <f t="shared" ref="J165" si="51">E165*H165</f>
        <v>100.6866</v>
      </c>
      <c r="K165" s="38">
        <f t="shared" si="50"/>
        <v>120.82391999999999</v>
      </c>
      <c r="L165" s="94" t="s">
        <v>63</v>
      </c>
      <c r="M165" s="132"/>
    </row>
    <row r="166" spans="1:13" s="26" customFormat="1" ht="12.75" x14ac:dyDescent="0.2">
      <c r="A166" s="55"/>
      <c r="B166" s="45"/>
      <c r="C166" s="28"/>
      <c r="D166" s="33" t="s">
        <v>25</v>
      </c>
      <c r="E166" s="35">
        <v>1</v>
      </c>
      <c r="F166" s="29"/>
      <c r="G166" s="29"/>
      <c r="H166" s="34">
        <v>234.03</v>
      </c>
      <c r="I166" s="33"/>
      <c r="J166" s="33">
        <f>E166*H166</f>
        <v>234.03</v>
      </c>
      <c r="K166" s="33">
        <f t="shared" si="50"/>
        <v>280.83600000000001</v>
      </c>
      <c r="L166" s="36" t="s">
        <v>50</v>
      </c>
      <c r="M166" s="132"/>
    </row>
    <row r="167" spans="1:13" s="26" customFormat="1" ht="30.75" customHeight="1" x14ac:dyDescent="0.2">
      <c r="A167" s="55">
        <v>35</v>
      </c>
      <c r="B167" s="75" t="s">
        <v>175</v>
      </c>
      <c r="C167" s="28" t="s">
        <v>177</v>
      </c>
      <c r="D167" s="17" t="s">
        <v>62</v>
      </c>
      <c r="E167" s="37"/>
      <c r="F167" s="38">
        <v>63.84</v>
      </c>
      <c r="G167" s="38"/>
      <c r="H167" s="38"/>
      <c r="I167" s="38"/>
      <c r="J167" s="38">
        <f>SUM(J168:J171)</f>
        <v>436.08166800000004</v>
      </c>
      <c r="K167" s="38">
        <f>SUM(K168:K171)</f>
        <v>523.29800160000002</v>
      </c>
      <c r="L167" s="39"/>
      <c r="M167" s="132" t="s">
        <v>12</v>
      </c>
    </row>
    <row r="168" spans="1:13" s="26" customFormat="1" ht="27" customHeight="1" x14ac:dyDescent="0.2">
      <c r="A168" s="55"/>
      <c r="B168" s="45"/>
      <c r="C168" s="31"/>
      <c r="D168" s="33" t="s">
        <v>13</v>
      </c>
      <c r="E168" s="27">
        <v>7.0000000000000007E-2</v>
      </c>
      <c r="F168" s="33"/>
      <c r="G168" s="33"/>
      <c r="H168" s="34">
        <v>963.68</v>
      </c>
      <c r="I168" s="33">
        <v>1.43</v>
      </c>
      <c r="J168" s="33">
        <f>E168*H168*I168</f>
        <v>96.464367999999993</v>
      </c>
      <c r="K168" s="38">
        <f t="shared" ref="K168:K171" si="52">J168*1.2</f>
        <v>115.75724159999999</v>
      </c>
      <c r="L168" s="94" t="s">
        <v>147</v>
      </c>
      <c r="M168" s="132"/>
    </row>
    <row r="169" spans="1:13" s="26" customFormat="1" ht="12.75" x14ac:dyDescent="0.2">
      <c r="A169" s="55"/>
      <c r="B169" s="45"/>
      <c r="C169" s="28"/>
      <c r="D169" s="33" t="s">
        <v>15</v>
      </c>
      <c r="E169" s="27">
        <v>7.0000000000000007E-2</v>
      </c>
      <c r="F169" s="33"/>
      <c r="G169" s="33"/>
      <c r="H169" s="34">
        <v>949.02</v>
      </c>
      <c r="I169" s="33"/>
      <c r="J169" s="33">
        <f>E169*H169</f>
        <v>66.431400000000011</v>
      </c>
      <c r="K169" s="38">
        <f t="shared" si="52"/>
        <v>79.717680000000016</v>
      </c>
      <c r="L169" s="94" t="s">
        <v>44</v>
      </c>
      <c r="M169" s="132"/>
    </row>
    <row r="170" spans="1:13" s="26" customFormat="1" ht="12.75" x14ac:dyDescent="0.2">
      <c r="A170" s="55"/>
      <c r="B170" s="45"/>
      <c r="C170" s="28"/>
      <c r="D170" s="33" t="s">
        <v>17</v>
      </c>
      <c r="E170" s="27">
        <v>7.0000000000000007E-2</v>
      </c>
      <c r="F170" s="33"/>
      <c r="G170" s="33"/>
      <c r="H170" s="34">
        <v>559.37</v>
      </c>
      <c r="I170" s="33"/>
      <c r="J170" s="33">
        <f t="shared" ref="J170" si="53">E170*H170</f>
        <v>39.155900000000003</v>
      </c>
      <c r="K170" s="38">
        <f t="shared" si="52"/>
        <v>46.987079999999999</v>
      </c>
      <c r="L170" s="94" t="s">
        <v>63</v>
      </c>
      <c r="M170" s="132"/>
    </row>
    <row r="171" spans="1:13" s="26" customFormat="1" ht="12.75" x14ac:dyDescent="0.2">
      <c r="A171" s="55"/>
      <c r="B171" s="45"/>
      <c r="C171" s="28"/>
      <c r="D171" s="33" t="s">
        <v>25</v>
      </c>
      <c r="E171" s="35">
        <v>1</v>
      </c>
      <c r="F171" s="29"/>
      <c r="G171" s="29"/>
      <c r="H171" s="34">
        <v>234.03</v>
      </c>
      <c r="I171" s="33"/>
      <c r="J171" s="33">
        <f>E171*H171</f>
        <v>234.03</v>
      </c>
      <c r="K171" s="33">
        <f t="shared" si="52"/>
        <v>280.83600000000001</v>
      </c>
      <c r="L171" s="36" t="s">
        <v>50</v>
      </c>
      <c r="M171" s="132"/>
    </row>
    <row r="172" spans="1:13" s="26" customFormat="1" ht="30.75" customHeight="1" x14ac:dyDescent="0.2">
      <c r="A172" s="55">
        <v>36</v>
      </c>
      <c r="B172" s="75" t="s">
        <v>176</v>
      </c>
      <c r="C172" s="28" t="s">
        <v>178</v>
      </c>
      <c r="D172" s="17" t="s">
        <v>43</v>
      </c>
      <c r="E172" s="37"/>
      <c r="F172" s="38">
        <v>86.171999999999997</v>
      </c>
      <c r="G172" s="38"/>
      <c r="H172" s="38"/>
      <c r="I172" s="38"/>
      <c r="J172" s="38">
        <f>SUM(J173:J176)</f>
        <v>1480.89896</v>
      </c>
      <c r="K172" s="38">
        <f>SUM(K173:K176)</f>
        <v>1777.0787519999999</v>
      </c>
      <c r="L172" s="39"/>
      <c r="M172" s="132" t="s">
        <v>12</v>
      </c>
    </row>
    <row r="173" spans="1:13" s="26" customFormat="1" ht="27" customHeight="1" x14ac:dyDescent="0.2">
      <c r="A173" s="55"/>
      <c r="B173" s="45"/>
      <c r="C173" s="31"/>
      <c r="D173" s="33" t="s">
        <v>13</v>
      </c>
      <c r="E173" s="27">
        <v>0.4</v>
      </c>
      <c r="F173" s="33"/>
      <c r="G173" s="33"/>
      <c r="H173" s="34">
        <v>963.68</v>
      </c>
      <c r="I173" s="33">
        <v>1.43</v>
      </c>
      <c r="J173" s="33">
        <f>E173*H173*I173</f>
        <v>551.2249599999999</v>
      </c>
      <c r="K173" s="38">
        <f t="shared" ref="K173:K176" si="54">J173*1.2</f>
        <v>661.46995199999981</v>
      </c>
      <c r="L173" s="94" t="s">
        <v>147</v>
      </c>
      <c r="M173" s="132"/>
    </row>
    <row r="174" spans="1:13" s="26" customFormat="1" ht="12.75" x14ac:dyDescent="0.2">
      <c r="A174" s="55"/>
      <c r="B174" s="45"/>
      <c r="C174" s="28"/>
      <c r="D174" s="33" t="s">
        <v>15</v>
      </c>
      <c r="E174" s="27">
        <v>0.4</v>
      </c>
      <c r="F174" s="33"/>
      <c r="G174" s="33"/>
      <c r="H174" s="34">
        <v>949.02</v>
      </c>
      <c r="I174" s="33"/>
      <c r="J174" s="33">
        <f>E174*H174</f>
        <v>379.608</v>
      </c>
      <c r="K174" s="38">
        <f t="shared" si="54"/>
        <v>455.52960000000002</v>
      </c>
      <c r="L174" s="94" t="s">
        <v>44</v>
      </c>
      <c r="M174" s="132"/>
    </row>
    <row r="175" spans="1:13" s="26" customFormat="1" ht="12.75" x14ac:dyDescent="0.2">
      <c r="A175" s="55"/>
      <c r="B175" s="45"/>
      <c r="C175" s="28"/>
      <c r="D175" s="33" t="s">
        <v>17</v>
      </c>
      <c r="E175" s="27">
        <v>0.4</v>
      </c>
      <c r="F175" s="33"/>
      <c r="G175" s="33"/>
      <c r="H175" s="34">
        <v>790.09</v>
      </c>
      <c r="I175" s="33"/>
      <c r="J175" s="33">
        <f t="shared" ref="J175" si="55">E175*H175</f>
        <v>316.03600000000006</v>
      </c>
      <c r="K175" s="38">
        <f t="shared" si="54"/>
        <v>379.24320000000006</v>
      </c>
      <c r="L175" s="94" t="s">
        <v>52</v>
      </c>
      <c r="M175" s="132"/>
    </row>
    <row r="176" spans="1:13" s="26" customFormat="1" ht="12.75" x14ac:dyDescent="0.2">
      <c r="A176" s="55"/>
      <c r="B176" s="45"/>
      <c r="C176" s="28"/>
      <c r="D176" s="33" t="s">
        <v>25</v>
      </c>
      <c r="E176" s="35">
        <v>1</v>
      </c>
      <c r="F176" s="29"/>
      <c r="G176" s="29"/>
      <c r="H176" s="34">
        <v>234.03</v>
      </c>
      <c r="I176" s="33"/>
      <c r="J176" s="33">
        <f>E176*H176</f>
        <v>234.03</v>
      </c>
      <c r="K176" s="33">
        <f t="shared" si="54"/>
        <v>280.83600000000001</v>
      </c>
      <c r="L176" s="36" t="s">
        <v>50</v>
      </c>
      <c r="M176" s="132"/>
    </row>
    <row r="177" spans="1:13" s="4" customFormat="1" ht="25.5" customHeight="1" x14ac:dyDescent="0.2">
      <c r="A177" s="55">
        <v>37</v>
      </c>
      <c r="B177" s="75" t="s">
        <v>179</v>
      </c>
      <c r="C177" s="28" t="s">
        <v>180</v>
      </c>
      <c r="D177" s="17" t="s">
        <v>47</v>
      </c>
      <c r="E177" s="37"/>
      <c r="F177" s="38">
        <v>63.84</v>
      </c>
      <c r="G177" s="38"/>
      <c r="H177" s="38"/>
      <c r="I177" s="38"/>
      <c r="J177" s="38">
        <f>SUM(J178:J181)</f>
        <v>1098.5684136</v>
      </c>
      <c r="K177" s="38">
        <f>SUM(K178:K181)</f>
        <v>1318.2820963199999</v>
      </c>
      <c r="L177" s="39"/>
      <c r="M177" s="129" t="s">
        <v>12</v>
      </c>
    </row>
    <row r="178" spans="1:13" s="4" customFormat="1" ht="25.5" x14ac:dyDescent="0.2">
      <c r="A178" s="55"/>
      <c r="B178" s="45"/>
      <c r="C178" s="28"/>
      <c r="D178" s="33" t="s">
        <v>13</v>
      </c>
      <c r="E178" s="27">
        <v>0.28899999999999998</v>
      </c>
      <c r="F178" s="33"/>
      <c r="G178" s="33"/>
      <c r="H178" s="34">
        <v>963.68</v>
      </c>
      <c r="I178" s="33">
        <v>1.43</v>
      </c>
      <c r="J178" s="33">
        <f>E178*H178*I178</f>
        <v>398.26003359999993</v>
      </c>
      <c r="K178" s="38">
        <f t="shared" ref="K178:K181" si="56">J178*1.2</f>
        <v>477.9120403199999</v>
      </c>
      <c r="L178" s="94" t="s">
        <v>147</v>
      </c>
      <c r="M178" s="130"/>
    </row>
    <row r="179" spans="1:13" s="4" customFormat="1" ht="16.5" customHeight="1" x14ac:dyDescent="0.2">
      <c r="A179" s="55"/>
      <c r="B179" s="45"/>
      <c r="C179" s="28"/>
      <c r="D179" s="33" t="s">
        <v>15</v>
      </c>
      <c r="E179" s="27">
        <v>0.28899999999999998</v>
      </c>
      <c r="F179" s="33"/>
      <c r="G179" s="33"/>
      <c r="H179" s="34">
        <v>949.02</v>
      </c>
      <c r="I179" s="33"/>
      <c r="J179" s="33">
        <f>E179*H179</f>
        <v>274.26677999999998</v>
      </c>
      <c r="K179" s="38">
        <f t="shared" si="56"/>
        <v>329.12013599999995</v>
      </c>
      <c r="L179" s="94" t="s">
        <v>44</v>
      </c>
      <c r="M179" s="130"/>
    </row>
    <row r="180" spans="1:13" s="4" customFormat="1" ht="16.5" customHeight="1" x14ac:dyDescent="0.2">
      <c r="A180" s="55"/>
      <c r="B180" s="45"/>
      <c r="C180" s="28"/>
      <c r="D180" s="33" t="s">
        <v>17</v>
      </c>
      <c r="E180" s="27">
        <v>0.28899999999999998</v>
      </c>
      <c r="F180" s="33"/>
      <c r="G180" s="33"/>
      <c r="H180" s="34">
        <v>664.4</v>
      </c>
      <c r="I180" s="33"/>
      <c r="J180" s="33">
        <f t="shared" ref="J180" si="57">E180*H180</f>
        <v>192.01159999999999</v>
      </c>
      <c r="K180" s="38">
        <f t="shared" si="56"/>
        <v>230.41391999999996</v>
      </c>
      <c r="L180" s="94" t="s">
        <v>48</v>
      </c>
      <c r="M180" s="130"/>
    </row>
    <row r="181" spans="1:13" s="4" customFormat="1" ht="16.5" customHeight="1" x14ac:dyDescent="0.2">
      <c r="A181" s="55"/>
      <c r="B181" s="45"/>
      <c r="C181" s="28"/>
      <c r="D181" s="33" t="s">
        <v>25</v>
      </c>
      <c r="E181" s="35">
        <v>1</v>
      </c>
      <c r="F181" s="29"/>
      <c r="G181" s="29"/>
      <c r="H181" s="34">
        <v>234.03</v>
      </c>
      <c r="I181" s="33"/>
      <c r="J181" s="33">
        <f>E181*H181</f>
        <v>234.03</v>
      </c>
      <c r="K181" s="38">
        <f t="shared" si="56"/>
        <v>280.83600000000001</v>
      </c>
      <c r="L181" s="36" t="s">
        <v>50</v>
      </c>
      <c r="M181" s="130"/>
    </row>
    <row r="182" spans="1:13" s="26" customFormat="1" ht="25.5" x14ac:dyDescent="0.2">
      <c r="A182" s="55">
        <v>38</v>
      </c>
      <c r="B182" s="75" t="s">
        <v>181</v>
      </c>
      <c r="C182" s="28" t="s">
        <v>182</v>
      </c>
      <c r="D182" s="16" t="s">
        <v>29</v>
      </c>
      <c r="E182" s="27"/>
      <c r="F182" s="33">
        <v>63.84</v>
      </c>
      <c r="G182" s="33"/>
      <c r="H182" s="33"/>
      <c r="I182" s="33"/>
      <c r="J182" s="33">
        <f>SUM(J183:J185)</f>
        <v>1003.5953500000001</v>
      </c>
      <c r="K182" s="33">
        <f>SUM(K183:K185)</f>
        <v>1204.3144199999999</v>
      </c>
      <c r="L182" s="36"/>
      <c r="M182" s="132" t="s">
        <v>130</v>
      </c>
    </row>
    <row r="183" spans="1:13" s="26" customFormat="1" ht="25.5" x14ac:dyDescent="0.2">
      <c r="A183" s="55"/>
      <c r="B183" s="45"/>
      <c r="C183" s="7"/>
      <c r="D183" s="33" t="s">
        <v>23</v>
      </c>
      <c r="E183" s="27">
        <v>7.0000000000000007E-2</v>
      </c>
      <c r="F183" s="33"/>
      <c r="G183" s="33"/>
      <c r="H183" s="33">
        <v>1802.74</v>
      </c>
      <c r="I183" s="33">
        <v>1.25</v>
      </c>
      <c r="J183" s="33">
        <f>H183*E183*I183</f>
        <v>157.73975000000002</v>
      </c>
      <c r="K183" s="33">
        <f>J183*1.2</f>
        <v>189.2877</v>
      </c>
      <c r="L183" s="94" t="s">
        <v>153</v>
      </c>
      <c r="M183" s="132"/>
    </row>
    <row r="184" spans="1:13" s="26" customFormat="1" ht="25.5" x14ac:dyDescent="0.2">
      <c r="A184" s="55"/>
      <c r="B184" s="45"/>
      <c r="C184" s="7"/>
      <c r="D184" s="32" t="s">
        <v>24</v>
      </c>
      <c r="E184" s="27">
        <v>7.0000000000000007E-2</v>
      </c>
      <c r="F184" s="33"/>
      <c r="G184" s="33"/>
      <c r="H184" s="33">
        <v>3355.08</v>
      </c>
      <c r="I184" s="33"/>
      <c r="J184" s="33">
        <f t="shared" ref="J184" si="58">H184*E184</f>
        <v>234.85560000000001</v>
      </c>
      <c r="K184" s="33">
        <f t="shared" ref="K184:K185" si="59">J184*1.2</f>
        <v>281.82672000000002</v>
      </c>
      <c r="L184" s="36" t="s">
        <v>36</v>
      </c>
      <c r="M184" s="132"/>
    </row>
    <row r="185" spans="1:13" s="26" customFormat="1" ht="25.5" x14ac:dyDescent="0.2">
      <c r="A185" s="55"/>
      <c r="B185" s="45"/>
      <c r="C185" s="7"/>
      <c r="D185" s="32" t="s">
        <v>27</v>
      </c>
      <c r="E185" s="27">
        <v>7.0000000000000007E-2</v>
      </c>
      <c r="F185" s="33"/>
      <c r="G185" s="33"/>
      <c r="H185" s="33">
        <v>866.6</v>
      </c>
      <c r="I185" s="33"/>
      <c r="J185" s="33">
        <v>611</v>
      </c>
      <c r="K185" s="33">
        <f t="shared" si="59"/>
        <v>733.19999999999993</v>
      </c>
      <c r="L185" s="36" t="s">
        <v>3</v>
      </c>
      <c r="M185" s="132"/>
    </row>
    <row r="186" spans="1:13" s="26" customFormat="1" ht="38.25" x14ac:dyDescent="0.2">
      <c r="A186" s="55">
        <v>39</v>
      </c>
      <c r="B186" s="107" t="s">
        <v>285</v>
      </c>
      <c r="C186" s="28" t="s">
        <v>284</v>
      </c>
      <c r="D186" s="102" t="s">
        <v>286</v>
      </c>
      <c r="E186" s="13"/>
      <c r="F186" s="33">
        <v>157.47</v>
      </c>
      <c r="G186" s="33"/>
      <c r="H186" s="33"/>
      <c r="I186" s="33"/>
      <c r="J186" s="33">
        <f>SUM(J187:J193)</f>
        <v>2084.2603321000001</v>
      </c>
      <c r="K186" s="33">
        <f>SUM(K187:K193)</f>
        <v>2501.1123985200002</v>
      </c>
      <c r="L186" s="36"/>
      <c r="M186" s="132" t="s">
        <v>12</v>
      </c>
    </row>
    <row r="187" spans="1:13" s="26" customFormat="1" ht="25.5" x14ac:dyDescent="0.2">
      <c r="A187" s="55"/>
      <c r="B187" s="45"/>
      <c r="C187" s="28"/>
      <c r="D187" s="33" t="s">
        <v>23</v>
      </c>
      <c r="E187" s="27">
        <v>4.1000000000000002E-2</v>
      </c>
      <c r="F187" s="33"/>
      <c r="G187" s="33"/>
      <c r="H187" s="33">
        <v>3296.01</v>
      </c>
      <c r="I187" s="33">
        <v>1.25</v>
      </c>
      <c r="J187" s="33">
        <f>H187*E187*I187</f>
        <v>168.92051250000003</v>
      </c>
      <c r="K187" s="33">
        <f>J187*1.2</f>
        <v>202.70461500000002</v>
      </c>
      <c r="L187" s="104" t="s">
        <v>287</v>
      </c>
      <c r="M187" s="132"/>
    </row>
    <row r="188" spans="1:13" s="26" customFormat="1" ht="25.5" x14ac:dyDescent="0.2">
      <c r="A188" s="55"/>
      <c r="B188" s="45"/>
      <c r="C188" s="28"/>
      <c r="D188" s="32" t="s">
        <v>24</v>
      </c>
      <c r="E188" s="27">
        <v>4.1000000000000002E-2</v>
      </c>
      <c r="F188" s="33"/>
      <c r="G188" s="33"/>
      <c r="H188" s="33">
        <v>4525.2299999999996</v>
      </c>
      <c r="I188" s="33"/>
      <c r="J188" s="33">
        <f t="shared" ref="J188" si="60">H188*E188</f>
        <v>185.53442999999999</v>
      </c>
      <c r="K188" s="33">
        <f t="shared" ref="K188:K193" si="61">J188*1.2</f>
        <v>222.64131599999999</v>
      </c>
      <c r="L188" s="36" t="s">
        <v>30</v>
      </c>
      <c r="M188" s="132"/>
    </row>
    <row r="189" spans="1:13" s="26" customFormat="1" ht="25.5" x14ac:dyDescent="0.2">
      <c r="A189" s="55"/>
      <c r="B189" s="45"/>
      <c r="C189" s="28"/>
      <c r="D189" s="32" t="s">
        <v>27</v>
      </c>
      <c r="E189" s="27">
        <v>4.1000000000000002E-2</v>
      </c>
      <c r="F189" s="33"/>
      <c r="G189" s="33"/>
      <c r="H189" s="33">
        <v>866.6</v>
      </c>
      <c r="I189" s="33"/>
      <c r="J189" s="33">
        <f>H189</f>
        <v>866.6</v>
      </c>
      <c r="K189" s="33">
        <f t="shared" si="61"/>
        <v>1039.92</v>
      </c>
      <c r="L189" s="36" t="s">
        <v>3</v>
      </c>
      <c r="M189" s="132"/>
    </row>
    <row r="190" spans="1:13" s="26" customFormat="1" ht="25.5" x14ac:dyDescent="0.2">
      <c r="A190" s="55"/>
      <c r="B190" s="45"/>
      <c r="C190" s="28"/>
      <c r="D190" s="33" t="s">
        <v>13</v>
      </c>
      <c r="E190" s="27">
        <v>8.0000000000000002E-3</v>
      </c>
      <c r="F190" s="33"/>
      <c r="G190" s="33"/>
      <c r="H190" s="34">
        <v>1929.53</v>
      </c>
      <c r="I190" s="33">
        <v>1.29</v>
      </c>
      <c r="J190" s="33">
        <f>E190*H190*I190</f>
        <v>19.912749600000001</v>
      </c>
      <c r="K190" s="33">
        <f t="shared" si="61"/>
        <v>23.895299520000002</v>
      </c>
      <c r="L190" s="104" t="s">
        <v>149</v>
      </c>
      <c r="M190" s="103"/>
    </row>
    <row r="191" spans="1:13" s="26" customFormat="1" ht="18" customHeight="1" x14ac:dyDescent="0.2">
      <c r="A191" s="55"/>
      <c r="B191" s="45"/>
      <c r="C191" s="28"/>
      <c r="D191" s="33" t="s">
        <v>15</v>
      </c>
      <c r="E191" s="27">
        <v>8.0000000000000002E-3</v>
      </c>
      <c r="F191" s="33"/>
      <c r="G191" s="33"/>
      <c r="H191" s="34">
        <v>1262.83</v>
      </c>
      <c r="I191" s="33"/>
      <c r="J191" s="33">
        <f>E191*H191</f>
        <v>10.102639999999999</v>
      </c>
      <c r="K191" s="33">
        <f t="shared" si="61"/>
        <v>12.123167999999998</v>
      </c>
      <c r="L191" s="104" t="s">
        <v>16</v>
      </c>
      <c r="M191" s="103"/>
    </row>
    <row r="192" spans="1:13" s="26" customFormat="1" ht="18" customHeight="1" x14ac:dyDescent="0.2">
      <c r="A192" s="55"/>
      <c r="B192" s="45"/>
      <c r="C192" s="28"/>
      <c r="D192" s="33" t="s">
        <v>17</v>
      </c>
      <c r="E192" s="27">
        <v>2.4E-2</v>
      </c>
      <c r="F192" s="33"/>
      <c r="G192" s="33"/>
      <c r="H192" s="34">
        <v>1562.5</v>
      </c>
      <c r="I192" s="33"/>
      <c r="J192" s="33">
        <f t="shared" ref="J192" si="62">E192*H192</f>
        <v>37.5</v>
      </c>
      <c r="K192" s="33">
        <f t="shared" si="61"/>
        <v>45</v>
      </c>
      <c r="L192" s="104" t="s">
        <v>20</v>
      </c>
      <c r="M192" s="103"/>
    </row>
    <row r="193" spans="1:13" s="26" customFormat="1" ht="18" customHeight="1" x14ac:dyDescent="0.2">
      <c r="A193" s="55"/>
      <c r="B193" s="45"/>
      <c r="C193" s="28"/>
      <c r="D193" s="33" t="s">
        <v>25</v>
      </c>
      <c r="E193" s="35">
        <v>1</v>
      </c>
      <c r="F193" s="29"/>
      <c r="G193" s="29"/>
      <c r="H193" s="34">
        <v>795.69</v>
      </c>
      <c r="I193" s="33"/>
      <c r="J193" s="33">
        <f>E193*H193</f>
        <v>795.69</v>
      </c>
      <c r="K193" s="33">
        <f t="shared" si="61"/>
        <v>954.82799999999997</v>
      </c>
      <c r="L193" s="36" t="s">
        <v>19</v>
      </c>
      <c r="M193" s="103"/>
    </row>
    <row r="194" spans="1:13" s="4" customFormat="1" ht="12.75" x14ac:dyDescent="0.2">
      <c r="A194" s="55">
        <v>40</v>
      </c>
      <c r="B194" s="30" t="s">
        <v>289</v>
      </c>
      <c r="C194" s="28" t="s">
        <v>288</v>
      </c>
      <c r="D194" s="32"/>
      <c r="E194" s="36"/>
      <c r="F194" s="33">
        <v>157.47</v>
      </c>
      <c r="G194" s="10"/>
      <c r="H194" s="10"/>
      <c r="I194" s="11"/>
      <c r="J194" s="33">
        <f>SUM(J195:J196)</f>
        <v>3203.125</v>
      </c>
      <c r="K194" s="33">
        <f>SUM(K195:K196)</f>
        <v>3843.75</v>
      </c>
      <c r="L194" s="12"/>
      <c r="M194" s="132" t="s">
        <v>12</v>
      </c>
    </row>
    <row r="195" spans="1:13" s="4" customFormat="1" ht="25.5" x14ac:dyDescent="0.2">
      <c r="A195" s="55"/>
      <c r="B195" s="45"/>
      <c r="C195" s="14"/>
      <c r="D195" s="32" t="s">
        <v>21</v>
      </c>
      <c r="E195" s="36">
        <v>1</v>
      </c>
      <c r="F195" s="33"/>
      <c r="G195" s="33"/>
      <c r="H195" s="33">
        <v>2222.1</v>
      </c>
      <c r="I195" s="36">
        <v>1.25</v>
      </c>
      <c r="J195" s="33">
        <f>E195*H195*I195</f>
        <v>2777.625</v>
      </c>
      <c r="K195" s="38">
        <f>J195*1.2</f>
        <v>3333.15</v>
      </c>
      <c r="L195" s="104" t="s">
        <v>151</v>
      </c>
      <c r="M195" s="132"/>
    </row>
    <row r="196" spans="1:13" s="4" customFormat="1" ht="12.75" x14ac:dyDescent="0.2">
      <c r="A196" s="55"/>
      <c r="B196" s="45"/>
      <c r="C196" s="14"/>
      <c r="D196" s="33" t="s">
        <v>26</v>
      </c>
      <c r="E196" s="36">
        <v>1</v>
      </c>
      <c r="F196" s="33"/>
      <c r="G196" s="33"/>
      <c r="H196" s="33">
        <v>425.5</v>
      </c>
      <c r="I196" s="36"/>
      <c r="J196" s="33">
        <f>E196*H196</f>
        <v>425.5</v>
      </c>
      <c r="K196" s="38">
        <f>J196*1.2</f>
        <v>510.59999999999997</v>
      </c>
      <c r="L196" s="104" t="s">
        <v>22</v>
      </c>
      <c r="M196" s="132"/>
    </row>
    <row r="197" spans="1:13" s="26" customFormat="1" ht="38.25" x14ac:dyDescent="0.2">
      <c r="A197" s="55">
        <v>41</v>
      </c>
      <c r="B197" s="30" t="s">
        <v>291</v>
      </c>
      <c r="C197" s="28" t="s">
        <v>290</v>
      </c>
      <c r="D197" s="37" t="s">
        <v>7</v>
      </c>
      <c r="E197" s="39">
        <v>1</v>
      </c>
      <c r="F197" s="33">
        <v>157.47</v>
      </c>
      <c r="G197" s="38"/>
      <c r="H197" s="38">
        <v>3571.53</v>
      </c>
      <c r="I197" s="38">
        <v>1.25</v>
      </c>
      <c r="J197" s="38">
        <f>H197*E197*I197</f>
        <v>4464.4125000000004</v>
      </c>
      <c r="K197" s="38">
        <f>J197*1.2</f>
        <v>5357.2950000000001</v>
      </c>
      <c r="L197" s="105" t="s">
        <v>150</v>
      </c>
      <c r="M197" s="9" t="s">
        <v>12</v>
      </c>
    </row>
    <row r="198" spans="1:13" s="26" customFormat="1" ht="30.75" customHeight="1" x14ac:dyDescent="0.2">
      <c r="A198" s="55">
        <v>42</v>
      </c>
      <c r="B198" s="75" t="s">
        <v>293</v>
      </c>
      <c r="C198" s="28" t="s">
        <v>292</v>
      </c>
      <c r="D198" s="17" t="s">
        <v>62</v>
      </c>
      <c r="E198" s="37"/>
      <c r="F198" s="33">
        <v>157.47</v>
      </c>
      <c r="G198" s="38"/>
      <c r="H198" s="38"/>
      <c r="I198" s="38"/>
      <c r="J198" s="38">
        <f>SUM(J199:J202)</f>
        <v>424.5358584</v>
      </c>
      <c r="K198" s="38">
        <f>SUM(K199:K202)</f>
        <v>509.44303007999997</v>
      </c>
      <c r="L198" s="39"/>
      <c r="M198" s="132" t="s">
        <v>12</v>
      </c>
    </row>
    <row r="199" spans="1:13" s="26" customFormat="1" ht="27" customHeight="1" x14ac:dyDescent="0.2">
      <c r="A199" s="55"/>
      <c r="B199" s="45"/>
      <c r="C199" s="31"/>
      <c r="D199" s="33" t="s">
        <v>13</v>
      </c>
      <c r="E199" s="27">
        <v>6.6000000000000003E-2</v>
      </c>
      <c r="F199" s="33"/>
      <c r="G199" s="33"/>
      <c r="H199" s="34">
        <v>963.68</v>
      </c>
      <c r="I199" s="33">
        <v>1.43</v>
      </c>
      <c r="J199" s="33">
        <f>E199*H199*I199</f>
        <v>90.952118399999989</v>
      </c>
      <c r="K199" s="38">
        <f t="shared" ref="K199:K202" si="63">J199*1.2</f>
        <v>109.14254207999998</v>
      </c>
      <c r="L199" s="104" t="s">
        <v>147</v>
      </c>
      <c r="M199" s="132"/>
    </row>
    <row r="200" spans="1:13" s="26" customFormat="1" ht="12.75" x14ac:dyDescent="0.2">
      <c r="A200" s="55"/>
      <c r="B200" s="45"/>
      <c r="C200" s="28"/>
      <c r="D200" s="33" t="s">
        <v>15</v>
      </c>
      <c r="E200" s="27">
        <v>6.6000000000000003E-2</v>
      </c>
      <c r="F200" s="33"/>
      <c r="G200" s="33"/>
      <c r="H200" s="34">
        <v>949.02</v>
      </c>
      <c r="I200" s="33"/>
      <c r="J200" s="33">
        <f>E200*H200</f>
        <v>62.63532</v>
      </c>
      <c r="K200" s="38">
        <f t="shared" si="63"/>
        <v>75.162384000000003</v>
      </c>
      <c r="L200" s="104" t="s">
        <v>44</v>
      </c>
      <c r="M200" s="132"/>
    </row>
    <row r="201" spans="1:13" s="26" customFormat="1" ht="12.75" x14ac:dyDescent="0.2">
      <c r="A201" s="55"/>
      <c r="B201" s="45"/>
      <c r="C201" s="28"/>
      <c r="D201" s="33" t="s">
        <v>17</v>
      </c>
      <c r="E201" s="27">
        <v>6.6000000000000003E-2</v>
      </c>
      <c r="F201" s="33"/>
      <c r="G201" s="33"/>
      <c r="H201" s="34">
        <v>559.37</v>
      </c>
      <c r="I201" s="33"/>
      <c r="J201" s="33">
        <f t="shared" ref="J201" si="64">E201*H201</f>
        <v>36.918420000000005</v>
      </c>
      <c r="K201" s="38">
        <f t="shared" si="63"/>
        <v>44.302104000000007</v>
      </c>
      <c r="L201" s="104" t="s">
        <v>63</v>
      </c>
      <c r="M201" s="132"/>
    </row>
    <row r="202" spans="1:13" s="26" customFormat="1" ht="13.5" thickBot="1" x14ac:dyDescent="0.25">
      <c r="A202" s="55"/>
      <c r="B202" s="45"/>
      <c r="C202" s="28"/>
      <c r="D202" s="33" t="s">
        <v>25</v>
      </c>
      <c r="E202" s="35">
        <v>1</v>
      </c>
      <c r="F202" s="29"/>
      <c r="G202" s="29"/>
      <c r="H202" s="34">
        <v>234.03</v>
      </c>
      <c r="I202" s="33"/>
      <c r="J202" s="33">
        <f>E202*H202</f>
        <v>234.03</v>
      </c>
      <c r="K202" s="33">
        <f t="shared" si="63"/>
        <v>280.83600000000001</v>
      </c>
      <c r="L202" s="36" t="s">
        <v>50</v>
      </c>
      <c r="M202" s="132"/>
    </row>
    <row r="203" spans="1:13" s="26" customFormat="1" ht="24.75" customHeight="1" thickBot="1" x14ac:dyDescent="0.25">
      <c r="A203" s="51"/>
      <c r="B203" s="42"/>
      <c r="C203" s="25" t="s">
        <v>64</v>
      </c>
      <c r="D203" s="42"/>
      <c r="E203" s="42"/>
      <c r="F203" s="42"/>
      <c r="G203" s="42"/>
      <c r="H203" s="42"/>
      <c r="I203" s="42"/>
      <c r="J203" s="42"/>
      <c r="K203" s="42"/>
      <c r="L203" s="42"/>
      <c r="M203" s="43"/>
    </row>
    <row r="204" spans="1:13" s="4" customFormat="1" ht="12.75" x14ac:dyDescent="0.2">
      <c r="A204" s="54">
        <v>43</v>
      </c>
      <c r="B204" s="44" t="s">
        <v>141</v>
      </c>
      <c r="C204" s="28" t="s">
        <v>142</v>
      </c>
      <c r="D204" s="17" t="s">
        <v>61</v>
      </c>
      <c r="E204" s="37"/>
      <c r="F204" s="38">
        <v>14</v>
      </c>
      <c r="G204" s="38"/>
      <c r="H204" s="39"/>
      <c r="I204" s="39"/>
      <c r="J204" s="38">
        <f>SUM(J205:J208)</f>
        <v>2101.2929787000003</v>
      </c>
      <c r="K204" s="38">
        <f>SUM(K205:K208)</f>
        <v>2521.55157444</v>
      </c>
      <c r="L204" s="20"/>
      <c r="M204" s="130" t="s">
        <v>12</v>
      </c>
    </row>
    <row r="205" spans="1:13" s="4" customFormat="1" ht="25.5" x14ac:dyDescent="0.2">
      <c r="A205" s="55"/>
      <c r="B205" s="45"/>
      <c r="C205" s="3"/>
      <c r="D205" s="33" t="s">
        <v>13</v>
      </c>
      <c r="E205" s="27">
        <v>0.151</v>
      </c>
      <c r="F205" s="33"/>
      <c r="G205" s="33"/>
      <c r="H205" s="34">
        <v>1929.53</v>
      </c>
      <c r="I205" s="33">
        <v>1.29</v>
      </c>
      <c r="J205" s="33">
        <f>E205*H205*I205</f>
        <v>375.85314869999996</v>
      </c>
      <c r="K205" s="33">
        <f>J205*1.2</f>
        <v>451.02377843999994</v>
      </c>
      <c r="L205" s="89" t="s">
        <v>149</v>
      </c>
      <c r="M205" s="130"/>
    </row>
    <row r="206" spans="1:13" s="4" customFormat="1" ht="12.75" x14ac:dyDescent="0.2">
      <c r="A206" s="55"/>
      <c r="B206" s="45"/>
      <c r="C206" s="3"/>
      <c r="D206" s="33" t="s">
        <v>15</v>
      </c>
      <c r="E206" s="27">
        <v>0.151</v>
      </c>
      <c r="F206" s="33"/>
      <c r="G206" s="33"/>
      <c r="H206" s="34">
        <v>1262.83</v>
      </c>
      <c r="I206" s="33"/>
      <c r="J206" s="33">
        <f>E206*H206</f>
        <v>190.68732999999997</v>
      </c>
      <c r="K206" s="33">
        <f>J206*1.2</f>
        <v>228.82479599999996</v>
      </c>
      <c r="L206" s="89" t="s">
        <v>16</v>
      </c>
      <c r="M206" s="130"/>
    </row>
    <row r="207" spans="1:13" s="4" customFormat="1" ht="12.75" x14ac:dyDescent="0.2">
      <c r="A207" s="55"/>
      <c r="B207" s="45"/>
      <c r="C207" s="3"/>
      <c r="D207" s="33" t="s">
        <v>17</v>
      </c>
      <c r="E207" s="27">
        <v>0.47299999999999998</v>
      </c>
      <c r="F207" s="33"/>
      <c r="G207" s="33"/>
      <c r="H207" s="34">
        <v>1562.5</v>
      </c>
      <c r="I207" s="33"/>
      <c r="J207" s="33">
        <f t="shared" ref="J207" si="65">E207*H207</f>
        <v>739.0625</v>
      </c>
      <c r="K207" s="33">
        <f>J207*1.2</f>
        <v>886.875</v>
      </c>
      <c r="L207" s="89" t="s">
        <v>20</v>
      </c>
      <c r="M207" s="130"/>
    </row>
    <row r="208" spans="1:13" s="4" customFormat="1" ht="12.75" x14ac:dyDescent="0.2">
      <c r="A208" s="55"/>
      <c r="B208" s="45"/>
      <c r="C208" s="3"/>
      <c r="D208" s="33" t="s">
        <v>25</v>
      </c>
      <c r="E208" s="35">
        <v>1</v>
      </c>
      <c r="F208" s="29"/>
      <c r="G208" s="29"/>
      <c r="H208" s="34">
        <v>795.69</v>
      </c>
      <c r="I208" s="33"/>
      <c r="J208" s="33">
        <f>E208*H208</f>
        <v>795.69</v>
      </c>
      <c r="K208" s="33">
        <f>J208*1.2</f>
        <v>954.82799999999997</v>
      </c>
      <c r="L208" s="36" t="s">
        <v>19</v>
      </c>
      <c r="M208" s="131"/>
    </row>
    <row r="209" spans="1:13" s="4" customFormat="1" ht="25.5" x14ac:dyDescent="0.2">
      <c r="A209" s="55">
        <v>44</v>
      </c>
      <c r="B209" s="44" t="s">
        <v>139</v>
      </c>
      <c r="C209" s="28" t="s">
        <v>140</v>
      </c>
      <c r="D209" s="32"/>
      <c r="E209" s="36"/>
      <c r="F209" s="33">
        <v>14</v>
      </c>
      <c r="G209" s="10"/>
      <c r="H209" s="10"/>
      <c r="I209" s="11"/>
      <c r="J209" s="33">
        <f>SUM(J210:J211)</f>
        <v>3203.125</v>
      </c>
      <c r="K209" s="33">
        <f>SUM(K210:K211)</f>
        <v>3843.75</v>
      </c>
      <c r="L209" s="12"/>
      <c r="M209" s="132" t="s">
        <v>12</v>
      </c>
    </row>
    <row r="210" spans="1:13" s="4" customFormat="1" ht="25.5" x14ac:dyDescent="0.2">
      <c r="A210" s="55"/>
      <c r="B210" s="45"/>
      <c r="C210" s="14"/>
      <c r="D210" s="32" t="s">
        <v>21</v>
      </c>
      <c r="E210" s="36">
        <v>1</v>
      </c>
      <c r="F210" s="33"/>
      <c r="G210" s="33"/>
      <c r="H210" s="33">
        <v>2222.1</v>
      </c>
      <c r="I210" s="36">
        <v>1.25</v>
      </c>
      <c r="J210" s="33">
        <f>E210*H210*I210</f>
        <v>2777.625</v>
      </c>
      <c r="K210" s="38">
        <f>J210*1.2</f>
        <v>3333.15</v>
      </c>
      <c r="L210" s="89" t="s">
        <v>151</v>
      </c>
      <c r="M210" s="132"/>
    </row>
    <row r="211" spans="1:13" s="4" customFormat="1" ht="12.75" x14ac:dyDescent="0.2">
      <c r="A211" s="55"/>
      <c r="B211" s="45"/>
      <c r="C211" s="14"/>
      <c r="D211" s="33" t="s">
        <v>26</v>
      </c>
      <c r="E211" s="36">
        <v>1</v>
      </c>
      <c r="F211" s="33"/>
      <c r="G211" s="33"/>
      <c r="H211" s="33">
        <v>425.5</v>
      </c>
      <c r="I211" s="36"/>
      <c r="J211" s="33">
        <f>E211*H211</f>
        <v>425.5</v>
      </c>
      <c r="K211" s="38">
        <f>J211*1.2</f>
        <v>510.59999999999997</v>
      </c>
      <c r="L211" s="89" t="s">
        <v>22</v>
      </c>
      <c r="M211" s="132"/>
    </row>
    <row r="212" spans="1:13" s="26" customFormat="1" ht="30.75" customHeight="1" x14ac:dyDescent="0.2">
      <c r="A212" s="55">
        <v>45</v>
      </c>
      <c r="B212" s="44" t="s">
        <v>352</v>
      </c>
      <c r="C212" s="28" t="s">
        <v>353</v>
      </c>
      <c r="D212" s="17" t="s">
        <v>354</v>
      </c>
      <c r="E212" s="37"/>
      <c r="F212" s="38">
        <v>276</v>
      </c>
      <c r="G212" s="38"/>
      <c r="H212" s="38"/>
      <c r="I212" s="38"/>
      <c r="J212" s="38">
        <f>SUM(J213:J216)</f>
        <v>367.60364279999999</v>
      </c>
      <c r="K212" s="38">
        <f>SUM(K213:K216)</f>
        <v>441.12437136</v>
      </c>
      <c r="L212" s="39"/>
      <c r="M212" s="132" t="s">
        <v>12</v>
      </c>
    </row>
    <row r="213" spans="1:13" s="26" customFormat="1" ht="27" customHeight="1" x14ac:dyDescent="0.2">
      <c r="A213" s="55"/>
      <c r="B213" s="45"/>
      <c r="C213" s="31"/>
      <c r="D213" s="33" t="s">
        <v>13</v>
      </c>
      <c r="E213" s="27">
        <v>4.7E-2</v>
      </c>
      <c r="F213" s="33"/>
      <c r="G213" s="33"/>
      <c r="H213" s="34">
        <v>963.68</v>
      </c>
      <c r="I213" s="33">
        <v>1.43</v>
      </c>
      <c r="J213" s="33">
        <f>E213*H213*I213</f>
        <v>64.768932800000002</v>
      </c>
      <c r="K213" s="38">
        <f t="shared" ref="K213:K216" si="66">J213*1.2</f>
        <v>77.722719359999999</v>
      </c>
      <c r="L213" s="110" t="s">
        <v>147</v>
      </c>
      <c r="M213" s="132"/>
    </row>
    <row r="214" spans="1:13" s="26" customFormat="1" ht="26.25" customHeight="1" x14ac:dyDescent="0.2">
      <c r="A214" s="55"/>
      <c r="B214" s="45"/>
      <c r="C214" s="28"/>
      <c r="D214" s="33" t="s">
        <v>15</v>
      </c>
      <c r="E214" s="27">
        <v>4.7E-2</v>
      </c>
      <c r="F214" s="33"/>
      <c r="G214" s="33"/>
      <c r="H214" s="34">
        <v>949.02</v>
      </c>
      <c r="I214" s="33"/>
      <c r="J214" s="33">
        <f>E214*H214</f>
        <v>44.603940000000001</v>
      </c>
      <c r="K214" s="38">
        <f t="shared" si="66"/>
        <v>53.524728000000003</v>
      </c>
      <c r="L214" s="110" t="s">
        <v>44</v>
      </c>
      <c r="M214" s="132"/>
    </row>
    <row r="215" spans="1:13" s="26" customFormat="1" ht="27.75" customHeight="1" x14ac:dyDescent="0.2">
      <c r="A215" s="55"/>
      <c r="B215" s="45"/>
      <c r="C215" s="28"/>
      <c r="D215" s="33" t="s">
        <v>17</v>
      </c>
      <c r="E215" s="27">
        <v>4.7E-2</v>
      </c>
      <c r="F215" s="33"/>
      <c r="G215" s="33"/>
      <c r="H215" s="34">
        <v>514.91</v>
      </c>
      <c r="I215" s="33"/>
      <c r="J215" s="33">
        <f t="shared" ref="J215" si="67">E215*H215</f>
        <v>24.200769999999999</v>
      </c>
      <c r="K215" s="38">
        <f t="shared" si="66"/>
        <v>29.040923999999997</v>
      </c>
      <c r="L215" s="110" t="s">
        <v>355</v>
      </c>
      <c r="M215" s="132"/>
    </row>
    <row r="216" spans="1:13" s="26" customFormat="1" ht="28.5" customHeight="1" x14ac:dyDescent="0.2">
      <c r="A216" s="56"/>
      <c r="B216" s="47"/>
      <c r="C216" s="21"/>
      <c r="D216" s="33" t="s">
        <v>25</v>
      </c>
      <c r="E216" s="35">
        <v>1</v>
      </c>
      <c r="F216" s="29"/>
      <c r="G216" s="29"/>
      <c r="H216" s="34">
        <v>234.03</v>
      </c>
      <c r="I216" s="33"/>
      <c r="J216" s="33">
        <f>E216*H216</f>
        <v>234.03</v>
      </c>
      <c r="K216" s="33">
        <f t="shared" si="66"/>
        <v>280.83600000000001</v>
      </c>
      <c r="L216" s="36" t="s">
        <v>50</v>
      </c>
      <c r="M216" s="132"/>
    </row>
    <row r="217" spans="1:13" s="4" customFormat="1" ht="25.5" x14ac:dyDescent="0.2">
      <c r="A217" s="55">
        <v>46</v>
      </c>
      <c r="B217" s="114" t="s">
        <v>356</v>
      </c>
      <c r="C217" s="28" t="s">
        <v>357</v>
      </c>
      <c r="D217" s="32"/>
      <c r="E217" s="36"/>
      <c r="F217" s="33">
        <v>2112</v>
      </c>
      <c r="G217" s="10"/>
      <c r="H217" s="10"/>
      <c r="I217" s="11"/>
      <c r="J217" s="33">
        <f>SUM(J218:J219)</f>
        <v>3203.125</v>
      </c>
      <c r="K217" s="33">
        <f>SUM(K218:K219)</f>
        <v>3843.75</v>
      </c>
      <c r="L217" s="12"/>
      <c r="M217" s="132" t="s">
        <v>12</v>
      </c>
    </row>
    <row r="218" spans="1:13" s="4" customFormat="1" ht="25.5" x14ac:dyDescent="0.2">
      <c r="A218" s="55"/>
      <c r="B218" s="45"/>
      <c r="C218" s="14"/>
      <c r="D218" s="32" t="s">
        <v>21</v>
      </c>
      <c r="E218" s="36">
        <v>1</v>
      </c>
      <c r="F218" s="33"/>
      <c r="G218" s="33"/>
      <c r="H218" s="33">
        <v>2222.1</v>
      </c>
      <c r="I218" s="36">
        <v>1.25</v>
      </c>
      <c r="J218" s="33">
        <f>E218*H218*I218</f>
        <v>2777.625</v>
      </c>
      <c r="K218" s="33">
        <f>J218*1.2</f>
        <v>3333.15</v>
      </c>
      <c r="L218" s="110" t="s">
        <v>151</v>
      </c>
      <c r="M218" s="132"/>
    </row>
    <row r="219" spans="1:13" s="4" customFormat="1" ht="12.75" x14ac:dyDescent="0.2">
      <c r="A219" s="55"/>
      <c r="B219" s="45"/>
      <c r="C219" s="14"/>
      <c r="D219" s="33" t="s">
        <v>26</v>
      </c>
      <c r="E219" s="36">
        <v>1</v>
      </c>
      <c r="F219" s="33"/>
      <c r="G219" s="33"/>
      <c r="H219" s="33">
        <v>425.5</v>
      </c>
      <c r="I219" s="36"/>
      <c r="J219" s="33">
        <f>E219*H219</f>
        <v>425.5</v>
      </c>
      <c r="K219" s="33">
        <f>J219*1.2</f>
        <v>510.59999999999997</v>
      </c>
      <c r="L219" s="110" t="s">
        <v>22</v>
      </c>
      <c r="M219" s="132"/>
    </row>
    <row r="220" spans="1:13" s="26" customFormat="1" ht="38.25" customHeight="1" x14ac:dyDescent="0.2">
      <c r="A220" s="54">
        <v>47</v>
      </c>
      <c r="B220" s="46" t="s">
        <v>358</v>
      </c>
      <c r="C220" s="28" t="s">
        <v>359</v>
      </c>
      <c r="D220" s="37" t="s">
        <v>7</v>
      </c>
      <c r="E220" s="39">
        <v>1</v>
      </c>
      <c r="F220" s="33">
        <v>1603</v>
      </c>
      <c r="G220" s="38"/>
      <c r="H220" s="38">
        <v>3571.53</v>
      </c>
      <c r="I220" s="38">
        <v>1.25</v>
      </c>
      <c r="J220" s="38">
        <f>H220*E220*I220</f>
        <v>4464.4125000000004</v>
      </c>
      <c r="K220" s="38">
        <f>J220*1.2</f>
        <v>5357.2950000000001</v>
      </c>
      <c r="L220" s="112" t="s">
        <v>150</v>
      </c>
      <c r="M220" s="109" t="s">
        <v>12</v>
      </c>
    </row>
    <row r="221" spans="1:13" s="26" customFormat="1" ht="24" customHeight="1" x14ac:dyDescent="0.2">
      <c r="A221" s="55">
        <v>48</v>
      </c>
      <c r="B221" s="46" t="s">
        <v>360</v>
      </c>
      <c r="C221" s="28" t="s">
        <v>361</v>
      </c>
      <c r="D221" s="30" t="s">
        <v>362</v>
      </c>
      <c r="E221" s="27"/>
      <c r="F221" s="33">
        <v>733</v>
      </c>
      <c r="G221" s="33"/>
      <c r="H221" s="33"/>
      <c r="I221" s="33"/>
      <c r="J221" s="33">
        <f>SUM(J222:J225)</f>
        <v>1053.545145</v>
      </c>
      <c r="K221" s="33">
        <f>SUM(K222:K225)</f>
        <v>1264.2541739999999</v>
      </c>
      <c r="L221" s="36"/>
      <c r="M221" s="129" t="s">
        <v>12</v>
      </c>
    </row>
    <row r="222" spans="1:13" s="26" customFormat="1" ht="25.5" x14ac:dyDescent="0.2">
      <c r="A222" s="55"/>
      <c r="B222" s="45"/>
      <c r="C222" s="28"/>
      <c r="D222" s="33" t="s">
        <v>13</v>
      </c>
      <c r="E222" s="27">
        <v>0.03</v>
      </c>
      <c r="F222" s="33"/>
      <c r="G222" s="33"/>
      <c r="H222" s="34">
        <v>1929.35</v>
      </c>
      <c r="I222" s="33">
        <v>1.29</v>
      </c>
      <c r="J222" s="33">
        <f>E222*H222*I222</f>
        <v>74.665845000000004</v>
      </c>
      <c r="K222" s="38">
        <f t="shared" ref="K222:K223" si="68">J222*1.2</f>
        <v>89.599013999999997</v>
      </c>
      <c r="L222" s="110" t="s">
        <v>149</v>
      </c>
      <c r="M222" s="130"/>
    </row>
    <row r="223" spans="1:13" s="26" customFormat="1" ht="24.75" customHeight="1" x14ac:dyDescent="0.2">
      <c r="A223" s="55"/>
      <c r="B223" s="45"/>
      <c r="C223" s="28"/>
      <c r="D223" s="33" t="s">
        <v>15</v>
      </c>
      <c r="E223" s="27">
        <v>0.03</v>
      </c>
      <c r="F223" s="33"/>
      <c r="G223" s="33"/>
      <c r="H223" s="34">
        <v>1262.83</v>
      </c>
      <c r="I223" s="33"/>
      <c r="J223" s="33">
        <f>E223*H223</f>
        <v>37.884899999999995</v>
      </c>
      <c r="K223" s="38">
        <f t="shared" si="68"/>
        <v>45.461879999999994</v>
      </c>
      <c r="L223" s="110" t="s">
        <v>16</v>
      </c>
      <c r="M223" s="130"/>
    </row>
    <row r="224" spans="1:13" s="26" customFormat="1" ht="26.25" customHeight="1" x14ac:dyDescent="0.2">
      <c r="A224" s="55"/>
      <c r="B224" s="45"/>
      <c r="C224" s="28"/>
      <c r="D224" s="33" t="s">
        <v>17</v>
      </c>
      <c r="E224" s="27">
        <v>9.5000000000000001E-2</v>
      </c>
      <c r="F224" s="33"/>
      <c r="G224" s="33"/>
      <c r="H224" s="34">
        <v>1529.52</v>
      </c>
      <c r="I224" s="33"/>
      <c r="J224" s="33">
        <f t="shared" ref="J224" si="69">E224*H224</f>
        <v>145.30439999999999</v>
      </c>
      <c r="K224" s="38">
        <f>J224*1.2</f>
        <v>174.36527999999998</v>
      </c>
      <c r="L224" s="110" t="s">
        <v>18</v>
      </c>
      <c r="M224" s="130"/>
    </row>
    <row r="225" spans="1:13" s="26" customFormat="1" ht="24.75" customHeight="1" x14ac:dyDescent="0.2">
      <c r="A225" s="55"/>
      <c r="B225" s="45"/>
      <c r="C225" s="28"/>
      <c r="D225" s="33" t="s">
        <v>25</v>
      </c>
      <c r="E225" s="35">
        <v>1</v>
      </c>
      <c r="F225" s="33"/>
      <c r="G225" s="29"/>
      <c r="H225" s="34">
        <v>795.69</v>
      </c>
      <c r="I225" s="33"/>
      <c r="J225" s="33">
        <f>E225*H225</f>
        <v>795.69</v>
      </c>
      <c r="K225" s="38">
        <f t="shared" ref="K225" si="70">J225*1.2</f>
        <v>954.82799999999997</v>
      </c>
      <c r="L225" s="36" t="s">
        <v>19</v>
      </c>
      <c r="M225" s="130"/>
    </row>
    <row r="226" spans="1:13" s="26" customFormat="1" ht="30.75" customHeight="1" x14ac:dyDescent="0.2">
      <c r="A226" s="55">
        <v>49</v>
      </c>
      <c r="B226" s="46" t="s">
        <v>363</v>
      </c>
      <c r="C226" s="28" t="s">
        <v>364</v>
      </c>
      <c r="D226" s="17" t="s">
        <v>43</v>
      </c>
      <c r="E226" s="37"/>
      <c r="F226" s="33">
        <v>169</v>
      </c>
      <c r="G226" s="38"/>
      <c r="H226" s="38"/>
      <c r="I226" s="38"/>
      <c r="J226" s="38">
        <f>SUM(J227:J230)</f>
        <v>268.31889639999997</v>
      </c>
      <c r="K226" s="38">
        <f>SUM(K227:K230)</f>
        <v>321.98267568</v>
      </c>
      <c r="L226" s="39"/>
      <c r="M226" s="129" t="s">
        <v>12</v>
      </c>
    </row>
    <row r="227" spans="1:13" s="26" customFormat="1" ht="27" customHeight="1" x14ac:dyDescent="0.2">
      <c r="A227" s="55"/>
      <c r="B227" s="45"/>
      <c r="C227" s="31"/>
      <c r="D227" s="33" t="s">
        <v>13</v>
      </c>
      <c r="E227" s="27">
        <v>1.0999999999999999E-2</v>
      </c>
      <c r="F227" s="33"/>
      <c r="G227" s="33"/>
      <c r="H227" s="34">
        <v>963.68</v>
      </c>
      <c r="I227" s="33">
        <v>1.43</v>
      </c>
      <c r="J227" s="33">
        <f>E227*H227*I227</f>
        <v>15.158686399999999</v>
      </c>
      <c r="K227" s="38">
        <f t="shared" ref="K227:K230" si="71">J227*1.2</f>
        <v>18.190423679999999</v>
      </c>
      <c r="L227" s="110" t="s">
        <v>147</v>
      </c>
      <c r="M227" s="130"/>
    </row>
    <row r="228" spans="1:13" s="26" customFormat="1" ht="26.25" customHeight="1" x14ac:dyDescent="0.2">
      <c r="A228" s="55"/>
      <c r="B228" s="45"/>
      <c r="C228" s="28"/>
      <c r="D228" s="33" t="s">
        <v>15</v>
      </c>
      <c r="E228" s="27">
        <v>1.0999999999999999E-2</v>
      </c>
      <c r="F228" s="33"/>
      <c r="G228" s="33"/>
      <c r="H228" s="34">
        <v>949.02</v>
      </c>
      <c r="I228" s="33"/>
      <c r="J228" s="33">
        <f>E228*H228</f>
        <v>10.439219999999999</v>
      </c>
      <c r="K228" s="38">
        <f t="shared" si="71"/>
        <v>12.527063999999998</v>
      </c>
      <c r="L228" s="110" t="s">
        <v>44</v>
      </c>
      <c r="M228" s="130"/>
    </row>
    <row r="229" spans="1:13" s="26" customFormat="1" ht="27.75" customHeight="1" x14ac:dyDescent="0.2">
      <c r="A229" s="55"/>
      <c r="B229" s="45"/>
      <c r="C229" s="28"/>
      <c r="D229" s="33" t="s">
        <v>17</v>
      </c>
      <c r="E229" s="27">
        <v>1.0999999999999999E-2</v>
      </c>
      <c r="F229" s="33"/>
      <c r="G229" s="33"/>
      <c r="H229" s="34">
        <v>790.09</v>
      </c>
      <c r="I229" s="33"/>
      <c r="J229" s="33">
        <f t="shared" ref="J229" si="72">E229*H229</f>
        <v>8.6909899999999993</v>
      </c>
      <c r="K229" s="38">
        <f t="shared" si="71"/>
        <v>10.429187999999998</v>
      </c>
      <c r="L229" s="110" t="s">
        <v>52</v>
      </c>
      <c r="M229" s="130"/>
    </row>
    <row r="230" spans="1:13" s="26" customFormat="1" ht="28.5" customHeight="1" x14ac:dyDescent="0.2">
      <c r="A230" s="56"/>
      <c r="B230" s="47"/>
      <c r="C230" s="21"/>
      <c r="D230" s="78" t="s">
        <v>25</v>
      </c>
      <c r="E230" s="117">
        <v>1</v>
      </c>
      <c r="F230" s="78"/>
      <c r="G230" s="118"/>
      <c r="H230" s="119">
        <v>234.03</v>
      </c>
      <c r="I230" s="78"/>
      <c r="J230" s="78">
        <f>E230*H230</f>
        <v>234.03</v>
      </c>
      <c r="K230" s="78">
        <f t="shared" si="71"/>
        <v>280.83600000000001</v>
      </c>
      <c r="L230" s="50" t="s">
        <v>50</v>
      </c>
      <c r="M230" s="130"/>
    </row>
    <row r="231" spans="1:13" s="4" customFormat="1" ht="25.5" customHeight="1" x14ac:dyDescent="0.2">
      <c r="A231" s="55">
        <v>50</v>
      </c>
      <c r="B231" s="75" t="s">
        <v>183</v>
      </c>
      <c r="C231" s="76" t="s">
        <v>184</v>
      </c>
      <c r="D231" s="17" t="s">
        <v>47</v>
      </c>
      <c r="E231" s="37"/>
      <c r="F231" s="38">
        <v>65.926000000000002</v>
      </c>
      <c r="G231" s="38"/>
      <c r="H231" s="38"/>
      <c r="I231" s="38"/>
      <c r="J231" s="38">
        <f>SUM(J232:J235)</f>
        <v>593.00788799999998</v>
      </c>
      <c r="K231" s="38">
        <f>SUM(K232:K235)</f>
        <v>711.60946559999991</v>
      </c>
      <c r="L231" s="39"/>
      <c r="M231" s="129" t="s">
        <v>12</v>
      </c>
    </row>
    <row r="232" spans="1:13" s="4" customFormat="1" ht="25.5" x14ac:dyDescent="0.2">
      <c r="A232" s="55"/>
      <c r="B232" s="45"/>
      <c r="C232" s="28"/>
      <c r="D232" s="33" t="s">
        <v>13</v>
      </c>
      <c r="E232" s="27">
        <v>0.12</v>
      </c>
      <c r="F232" s="33"/>
      <c r="G232" s="33"/>
      <c r="H232" s="34">
        <v>963.68</v>
      </c>
      <c r="I232" s="33">
        <v>1.43</v>
      </c>
      <c r="J232" s="33">
        <f>E232*H232*I232</f>
        <v>165.36748799999998</v>
      </c>
      <c r="K232" s="38">
        <f t="shared" ref="K232:K235" si="73">J232*1.2</f>
        <v>198.44098559999998</v>
      </c>
      <c r="L232" s="94" t="s">
        <v>147</v>
      </c>
      <c r="M232" s="130"/>
    </row>
    <row r="233" spans="1:13" s="4" customFormat="1" ht="16.5" customHeight="1" x14ac:dyDescent="0.2">
      <c r="A233" s="55"/>
      <c r="B233" s="45"/>
      <c r="C233" s="28"/>
      <c r="D233" s="33" t="s">
        <v>15</v>
      </c>
      <c r="E233" s="27">
        <v>0.12</v>
      </c>
      <c r="F233" s="33"/>
      <c r="G233" s="33"/>
      <c r="H233" s="34">
        <v>949.02</v>
      </c>
      <c r="I233" s="33"/>
      <c r="J233" s="33">
        <f>E233*H233</f>
        <v>113.88239999999999</v>
      </c>
      <c r="K233" s="38">
        <f t="shared" si="73"/>
        <v>136.65887999999998</v>
      </c>
      <c r="L233" s="94" t="s">
        <v>44</v>
      </c>
      <c r="M233" s="130"/>
    </row>
    <row r="234" spans="1:13" s="4" customFormat="1" ht="16.5" customHeight="1" x14ac:dyDescent="0.2">
      <c r="A234" s="55"/>
      <c r="B234" s="45"/>
      <c r="C234" s="28"/>
      <c r="D234" s="33" t="s">
        <v>17</v>
      </c>
      <c r="E234" s="27">
        <v>0.12</v>
      </c>
      <c r="F234" s="33"/>
      <c r="G234" s="33"/>
      <c r="H234" s="34">
        <v>664.4</v>
      </c>
      <c r="I234" s="33"/>
      <c r="J234" s="33">
        <f t="shared" ref="J234" si="74">E234*H234</f>
        <v>79.727999999999994</v>
      </c>
      <c r="K234" s="38">
        <f t="shared" si="73"/>
        <v>95.673599999999993</v>
      </c>
      <c r="L234" s="94" t="s">
        <v>48</v>
      </c>
      <c r="M234" s="130"/>
    </row>
    <row r="235" spans="1:13" s="4" customFormat="1" ht="16.5" customHeight="1" thickBot="1" x14ac:dyDescent="0.25">
      <c r="A235" s="55"/>
      <c r="B235" s="45"/>
      <c r="C235" s="28"/>
      <c r="D235" s="33" t="s">
        <v>25</v>
      </c>
      <c r="E235" s="35">
        <v>1</v>
      </c>
      <c r="F235" s="29"/>
      <c r="G235" s="29"/>
      <c r="H235" s="34">
        <v>234.03</v>
      </c>
      <c r="I235" s="33"/>
      <c r="J235" s="33">
        <f>E235*H235</f>
        <v>234.03</v>
      </c>
      <c r="K235" s="38">
        <f t="shared" si="73"/>
        <v>280.83600000000001</v>
      </c>
      <c r="L235" s="36" t="s">
        <v>50</v>
      </c>
      <c r="M235" s="130"/>
    </row>
    <row r="236" spans="1:13" ht="24.75" customHeight="1" thickBot="1" x14ac:dyDescent="0.25">
      <c r="A236" s="51"/>
      <c r="B236" s="42"/>
      <c r="C236" s="25" t="s">
        <v>53</v>
      </c>
      <c r="D236" s="42"/>
      <c r="E236" s="42"/>
      <c r="F236" s="42"/>
      <c r="G236" s="42"/>
      <c r="H236" s="42"/>
      <c r="I236" s="42"/>
      <c r="J236" s="42"/>
      <c r="K236" s="42"/>
      <c r="L236" s="42"/>
      <c r="M236" s="43"/>
    </row>
    <row r="237" spans="1:13" s="26" customFormat="1" ht="12.75" x14ac:dyDescent="0.2">
      <c r="A237" s="55">
        <v>51</v>
      </c>
      <c r="B237" s="44" t="s">
        <v>365</v>
      </c>
      <c r="C237" s="28" t="s">
        <v>366</v>
      </c>
      <c r="D237" s="120" t="s">
        <v>367</v>
      </c>
      <c r="E237" s="27"/>
      <c r="F237" s="33">
        <v>3173</v>
      </c>
      <c r="G237" s="33"/>
      <c r="H237" s="33"/>
      <c r="I237" s="33"/>
      <c r="J237" s="33">
        <f>SUM(J238:J241)</f>
        <v>8740.0107000000007</v>
      </c>
      <c r="K237" s="33">
        <f>SUM(K238:K241)</f>
        <v>10488.012839999999</v>
      </c>
      <c r="L237" s="36"/>
      <c r="M237" s="132" t="s">
        <v>12</v>
      </c>
    </row>
    <row r="238" spans="1:13" s="26" customFormat="1" ht="25.5" x14ac:dyDescent="0.2">
      <c r="A238" s="55"/>
      <c r="B238" s="45"/>
      <c r="C238" s="7"/>
      <c r="D238" s="33" t="s">
        <v>23</v>
      </c>
      <c r="E238" s="27">
        <v>0.21</v>
      </c>
      <c r="F238" s="33"/>
      <c r="G238" s="33"/>
      <c r="H238" s="33">
        <v>1017.44</v>
      </c>
      <c r="I238" s="33">
        <v>1.25</v>
      </c>
      <c r="J238" s="33">
        <f>H238*E238*I238</f>
        <v>267.07799999999997</v>
      </c>
      <c r="K238" s="33">
        <f t="shared" ref="K238:K241" si="75">J238*1.2</f>
        <v>320.49359999999996</v>
      </c>
      <c r="L238" s="110" t="s">
        <v>368</v>
      </c>
      <c r="M238" s="132"/>
    </row>
    <row r="239" spans="1:13" s="26" customFormat="1" ht="25.5" x14ac:dyDescent="0.2">
      <c r="A239" s="55"/>
      <c r="B239" s="45"/>
      <c r="C239" s="7"/>
      <c r="D239" s="32" t="s">
        <v>24</v>
      </c>
      <c r="E239" s="27">
        <v>0.21</v>
      </c>
      <c r="F239" s="33"/>
      <c r="G239" s="33"/>
      <c r="H239" s="33">
        <v>2622.12</v>
      </c>
      <c r="I239" s="33"/>
      <c r="J239" s="33">
        <f t="shared" ref="J239" si="76">H239*E239</f>
        <v>550.64519999999993</v>
      </c>
      <c r="K239" s="33">
        <f t="shared" si="75"/>
        <v>660.77423999999985</v>
      </c>
      <c r="L239" s="36" t="s">
        <v>369</v>
      </c>
      <c r="M239" s="132"/>
    </row>
    <row r="240" spans="1:13" s="26" customFormat="1" ht="25.5" x14ac:dyDescent="0.2">
      <c r="A240" s="55"/>
      <c r="B240" s="45"/>
      <c r="C240" s="28"/>
      <c r="D240" s="32" t="s">
        <v>31</v>
      </c>
      <c r="E240" s="27">
        <v>0.1</v>
      </c>
      <c r="F240" s="33"/>
      <c r="G240" s="33"/>
      <c r="H240" s="33">
        <v>56445.5</v>
      </c>
      <c r="I240" s="33">
        <v>1.25</v>
      </c>
      <c r="J240" s="33">
        <f>H240*E240*I240</f>
        <v>7055.6875</v>
      </c>
      <c r="K240" s="33">
        <f t="shared" si="75"/>
        <v>8466.8249999999989</v>
      </c>
      <c r="L240" s="110" t="s">
        <v>192</v>
      </c>
      <c r="M240" s="132"/>
    </row>
    <row r="241" spans="1:13" s="26" customFormat="1" ht="25.5" x14ac:dyDescent="0.2">
      <c r="A241" s="55"/>
      <c r="B241" s="45"/>
      <c r="C241" s="7"/>
      <c r="D241" s="32" t="s">
        <v>27</v>
      </c>
      <c r="E241" s="27">
        <v>0.21</v>
      </c>
      <c r="F241" s="33"/>
      <c r="G241" s="33"/>
      <c r="H241" s="33">
        <v>866.6</v>
      </c>
      <c r="I241" s="33"/>
      <c r="J241" s="33">
        <f>H241</f>
        <v>866.6</v>
      </c>
      <c r="K241" s="33">
        <f t="shared" si="75"/>
        <v>1039.92</v>
      </c>
      <c r="L241" s="36" t="s">
        <v>3</v>
      </c>
      <c r="M241" s="132"/>
    </row>
    <row r="242" spans="1:13" s="26" customFormat="1" ht="25.5" x14ac:dyDescent="0.2">
      <c r="A242" s="55">
        <v>52</v>
      </c>
      <c r="B242" s="44" t="s">
        <v>370</v>
      </c>
      <c r="C242" s="28" t="s">
        <v>371</v>
      </c>
      <c r="D242" s="33"/>
      <c r="E242" s="35"/>
      <c r="F242" s="33">
        <v>11593</v>
      </c>
      <c r="G242" s="29"/>
      <c r="H242" s="34"/>
      <c r="I242" s="33"/>
      <c r="J242" s="34">
        <f>SUM(J243:J243)</f>
        <v>24807.05</v>
      </c>
      <c r="K242" s="34">
        <f>SUM(K243:K243)</f>
        <v>29768.46</v>
      </c>
      <c r="L242" s="36"/>
      <c r="M242" s="129" t="s">
        <v>12</v>
      </c>
    </row>
    <row r="243" spans="1:13" s="26" customFormat="1" ht="25.5" x14ac:dyDescent="0.2">
      <c r="A243" s="55"/>
      <c r="B243" s="44"/>
      <c r="C243" s="28"/>
      <c r="D243" s="37" t="s">
        <v>6</v>
      </c>
      <c r="E243" s="39">
        <v>1</v>
      </c>
      <c r="F243" s="38"/>
      <c r="G243" s="38"/>
      <c r="H243" s="38">
        <v>19845.64</v>
      </c>
      <c r="I243" s="38">
        <v>1.25</v>
      </c>
      <c r="J243" s="38">
        <f>H243*E243*I243</f>
        <v>24807.05</v>
      </c>
      <c r="K243" s="38">
        <f>J243*1.2</f>
        <v>29768.46</v>
      </c>
      <c r="L243" s="112" t="s">
        <v>372</v>
      </c>
      <c r="M243" s="130"/>
    </row>
    <row r="244" spans="1:13" s="26" customFormat="1" ht="12.75" x14ac:dyDescent="0.2">
      <c r="A244" s="55">
        <v>53</v>
      </c>
      <c r="B244" s="44" t="s">
        <v>373</v>
      </c>
      <c r="C244" s="28" t="s">
        <v>374</v>
      </c>
      <c r="D244" s="120" t="s">
        <v>375</v>
      </c>
      <c r="E244" s="27"/>
      <c r="F244" s="33">
        <v>2060</v>
      </c>
      <c r="G244" s="33"/>
      <c r="H244" s="33"/>
      <c r="I244" s="33"/>
      <c r="J244" s="33">
        <f>SUM(J245:J247)</f>
        <v>4366.3071200000004</v>
      </c>
      <c r="K244" s="33">
        <f>SUM(K245:K247)</f>
        <v>5239.5685439999997</v>
      </c>
      <c r="L244" s="36"/>
      <c r="M244" s="132" t="s">
        <v>12</v>
      </c>
    </row>
    <row r="245" spans="1:13" s="26" customFormat="1" ht="25.5" x14ac:dyDescent="0.2">
      <c r="A245" s="55"/>
      <c r="B245" s="45"/>
      <c r="C245" s="7"/>
      <c r="D245" s="33" t="s">
        <v>23</v>
      </c>
      <c r="E245" s="27">
        <v>0.624</v>
      </c>
      <c r="F245" s="33"/>
      <c r="G245" s="33"/>
      <c r="H245" s="33">
        <v>1802.74</v>
      </c>
      <c r="I245" s="33">
        <v>1.25</v>
      </c>
      <c r="J245" s="33">
        <f>H245*E245*I245</f>
        <v>1406.1372000000001</v>
      </c>
      <c r="K245" s="33">
        <f t="shared" ref="K245:K247" si="77">J245*1.2</f>
        <v>1687.36464</v>
      </c>
      <c r="L245" s="110" t="s">
        <v>153</v>
      </c>
      <c r="M245" s="132"/>
    </row>
    <row r="246" spans="1:13" s="26" customFormat="1" ht="25.5" x14ac:dyDescent="0.2">
      <c r="A246" s="55"/>
      <c r="B246" s="45"/>
      <c r="C246" s="7"/>
      <c r="D246" s="32" t="s">
        <v>24</v>
      </c>
      <c r="E246" s="27">
        <v>0.624</v>
      </c>
      <c r="F246" s="33"/>
      <c r="G246" s="33"/>
      <c r="H246" s="33">
        <v>3355.08</v>
      </c>
      <c r="I246" s="33"/>
      <c r="J246" s="33">
        <f t="shared" ref="J246" si="78">H246*E246</f>
        <v>2093.5699199999999</v>
      </c>
      <c r="K246" s="33">
        <f t="shared" si="77"/>
        <v>2512.2839039999999</v>
      </c>
      <c r="L246" s="36" t="s">
        <v>36</v>
      </c>
      <c r="M246" s="132"/>
    </row>
    <row r="247" spans="1:13" s="26" customFormat="1" ht="25.5" x14ac:dyDescent="0.2">
      <c r="A247" s="55"/>
      <c r="B247" s="45"/>
      <c r="C247" s="7"/>
      <c r="D247" s="32" t="s">
        <v>27</v>
      </c>
      <c r="E247" s="27">
        <v>0.624</v>
      </c>
      <c r="F247" s="33"/>
      <c r="G247" s="33"/>
      <c r="H247" s="33">
        <v>866.6</v>
      </c>
      <c r="I247" s="33"/>
      <c r="J247" s="33">
        <f>H247</f>
        <v>866.6</v>
      </c>
      <c r="K247" s="33">
        <f t="shared" si="77"/>
        <v>1039.92</v>
      </c>
      <c r="L247" s="36" t="s">
        <v>3</v>
      </c>
      <c r="M247" s="132"/>
    </row>
    <row r="248" spans="1:13" s="26" customFormat="1" ht="23.25" customHeight="1" x14ac:dyDescent="0.2">
      <c r="A248" s="55">
        <v>54</v>
      </c>
      <c r="B248" s="44" t="s">
        <v>376</v>
      </c>
      <c r="C248" s="28" t="s">
        <v>377</v>
      </c>
      <c r="D248" s="38"/>
      <c r="E248" s="22"/>
      <c r="F248" s="33">
        <v>10081</v>
      </c>
      <c r="G248" s="23"/>
      <c r="H248" s="24">
        <f>SUM(H249:H249)</f>
        <v>19427.98</v>
      </c>
      <c r="I248" s="38"/>
      <c r="J248" s="24">
        <f>SUM(J249:J249)</f>
        <v>24284.974999999999</v>
      </c>
      <c r="K248" s="24">
        <f>SUM(K249:K249)</f>
        <v>29141.969999999998</v>
      </c>
      <c r="L248" s="39"/>
      <c r="M248" s="129" t="s">
        <v>12</v>
      </c>
    </row>
    <row r="249" spans="1:13" s="26" customFormat="1" ht="26.25" thickBot="1" x14ac:dyDescent="0.25">
      <c r="A249" s="55"/>
      <c r="B249" s="44"/>
      <c r="C249" s="28"/>
      <c r="D249" s="37" t="s">
        <v>6</v>
      </c>
      <c r="E249" s="39">
        <v>1</v>
      </c>
      <c r="F249" s="38"/>
      <c r="G249" s="38"/>
      <c r="H249" s="38">
        <v>19427.98</v>
      </c>
      <c r="I249" s="38">
        <v>1.25</v>
      </c>
      <c r="J249" s="38">
        <f>H249*E249*I249</f>
        <v>24284.974999999999</v>
      </c>
      <c r="K249" s="38">
        <f>J249*1.2</f>
        <v>29141.969999999998</v>
      </c>
      <c r="L249" s="112" t="s">
        <v>378</v>
      </c>
      <c r="M249" s="130"/>
    </row>
    <row r="250" spans="1:13" s="26" customFormat="1" ht="12.75" customHeight="1" x14ac:dyDescent="0.2">
      <c r="A250" s="55">
        <v>55</v>
      </c>
      <c r="B250" s="44" t="s">
        <v>42</v>
      </c>
      <c r="C250" s="31" t="s">
        <v>45</v>
      </c>
      <c r="D250" s="16" t="s">
        <v>29</v>
      </c>
      <c r="E250" s="27"/>
      <c r="F250" s="33">
        <v>2597.8200000000002</v>
      </c>
      <c r="G250" s="33"/>
      <c r="H250" s="33"/>
      <c r="I250" s="33"/>
      <c r="J250" s="33">
        <f>SUM(J251:J253)</f>
        <v>2203.8154199999999</v>
      </c>
      <c r="K250" s="33">
        <f>SUM(K251:K253)</f>
        <v>2644.5785039999996</v>
      </c>
      <c r="L250" s="36"/>
      <c r="M250" s="153" t="s">
        <v>130</v>
      </c>
    </row>
    <row r="251" spans="1:13" s="26" customFormat="1" ht="25.5" x14ac:dyDescent="0.2">
      <c r="A251" s="55"/>
      <c r="B251" s="45"/>
      <c r="C251" s="7"/>
      <c r="D251" s="33" t="s">
        <v>23</v>
      </c>
      <c r="E251" s="27">
        <v>0.28399999999999997</v>
      </c>
      <c r="F251" s="33"/>
      <c r="G251" s="33"/>
      <c r="H251" s="33">
        <v>1802.74</v>
      </c>
      <c r="I251" s="33">
        <v>1.25</v>
      </c>
      <c r="J251" s="33">
        <f>H251*E251*I251</f>
        <v>639.97269999999992</v>
      </c>
      <c r="K251" s="33">
        <f>J251*1.2</f>
        <v>767.96723999999983</v>
      </c>
      <c r="L251" s="110" t="s">
        <v>153</v>
      </c>
      <c r="M251" s="130"/>
    </row>
    <row r="252" spans="1:13" s="26" customFormat="1" ht="25.5" x14ac:dyDescent="0.2">
      <c r="A252" s="55"/>
      <c r="B252" s="45"/>
      <c r="C252" s="7"/>
      <c r="D252" s="32" t="s">
        <v>24</v>
      </c>
      <c r="E252" s="27">
        <v>0.28399999999999997</v>
      </c>
      <c r="F252" s="33"/>
      <c r="G252" s="33"/>
      <c r="H252" s="33">
        <v>3355.08</v>
      </c>
      <c r="I252" s="33"/>
      <c r="J252" s="33">
        <f t="shared" ref="J252" si="79">H252*E252</f>
        <v>952.84271999999987</v>
      </c>
      <c r="K252" s="33">
        <f t="shared" ref="K252:K253" si="80">J252*1.2</f>
        <v>1143.4112639999998</v>
      </c>
      <c r="L252" s="36" t="s">
        <v>36</v>
      </c>
      <c r="M252" s="130"/>
    </row>
    <row r="253" spans="1:13" s="26" customFormat="1" ht="25.5" x14ac:dyDescent="0.2">
      <c r="A253" s="56"/>
      <c r="B253" s="47"/>
      <c r="C253" s="52"/>
      <c r="D253" s="32" t="s">
        <v>27</v>
      </c>
      <c r="E253" s="27">
        <v>0.28399999999999997</v>
      </c>
      <c r="F253" s="33"/>
      <c r="G253" s="33"/>
      <c r="H253" s="33">
        <v>866.6</v>
      </c>
      <c r="I253" s="33"/>
      <c r="J253" s="33">
        <v>611</v>
      </c>
      <c r="K253" s="33">
        <f t="shared" si="80"/>
        <v>733.19999999999993</v>
      </c>
      <c r="L253" s="36" t="s">
        <v>3</v>
      </c>
      <c r="M253" s="131"/>
    </row>
    <row r="254" spans="1:13" s="26" customFormat="1" ht="12.75" x14ac:dyDescent="0.2">
      <c r="A254" s="55">
        <v>56</v>
      </c>
      <c r="B254" s="44" t="s">
        <v>68</v>
      </c>
      <c r="C254" s="28" t="s">
        <v>69</v>
      </c>
      <c r="D254" s="16" t="s">
        <v>29</v>
      </c>
      <c r="E254" s="27"/>
      <c r="F254" s="33">
        <v>35650.65</v>
      </c>
      <c r="G254" s="33"/>
      <c r="H254" s="33"/>
      <c r="I254" s="33"/>
      <c r="J254" s="33">
        <f>SUM(J255:J258)</f>
        <v>44990.870900000002</v>
      </c>
      <c r="K254" s="33">
        <f>SUM(K255:K258)</f>
        <v>53989.045080000011</v>
      </c>
      <c r="L254" s="36"/>
      <c r="M254" s="129" t="s">
        <v>12</v>
      </c>
    </row>
    <row r="255" spans="1:13" s="26" customFormat="1" ht="25.5" x14ac:dyDescent="0.2">
      <c r="A255" s="55"/>
      <c r="B255" s="45"/>
      <c r="C255" s="7"/>
      <c r="D255" s="33" t="s">
        <v>23</v>
      </c>
      <c r="E255" s="27">
        <v>2.48</v>
      </c>
      <c r="F255" s="33"/>
      <c r="G255" s="33"/>
      <c r="H255" s="33">
        <v>1802.74</v>
      </c>
      <c r="I255" s="33">
        <v>1.25</v>
      </c>
      <c r="J255" s="33">
        <f>H255*E255*I255</f>
        <v>5588.4939999999997</v>
      </c>
      <c r="K255" s="33">
        <f>J255*1.2</f>
        <v>6706.1927999999998</v>
      </c>
      <c r="L255" s="110" t="s">
        <v>153</v>
      </c>
      <c r="M255" s="130"/>
    </row>
    <row r="256" spans="1:13" s="26" customFormat="1" ht="25.5" x14ac:dyDescent="0.2">
      <c r="A256" s="55"/>
      <c r="B256" s="45"/>
      <c r="C256" s="7"/>
      <c r="D256" s="32" t="s">
        <v>24</v>
      </c>
      <c r="E256" s="27">
        <v>2.48</v>
      </c>
      <c r="F256" s="33"/>
      <c r="G256" s="33"/>
      <c r="H256" s="33">
        <v>3355.08</v>
      </c>
      <c r="I256" s="33"/>
      <c r="J256" s="33">
        <f t="shared" ref="J256" si="81">H256*E256</f>
        <v>8320.5983999999989</v>
      </c>
      <c r="K256" s="33">
        <f t="shared" ref="K256:K259" si="82">J256*1.2</f>
        <v>9984.7180799999987</v>
      </c>
      <c r="L256" s="36" t="s">
        <v>36</v>
      </c>
      <c r="M256" s="130"/>
    </row>
    <row r="257" spans="1:13" s="26" customFormat="1" ht="25.5" x14ac:dyDescent="0.2">
      <c r="A257" s="55"/>
      <c r="B257" s="45"/>
      <c r="C257" s="7"/>
      <c r="D257" s="32" t="s">
        <v>31</v>
      </c>
      <c r="E257" s="27">
        <v>0.36</v>
      </c>
      <c r="F257" s="33"/>
      <c r="G257" s="33"/>
      <c r="H257" s="33">
        <v>64294.69</v>
      </c>
      <c r="I257" s="33">
        <v>1.25</v>
      </c>
      <c r="J257" s="33">
        <f>H257*E257*I257</f>
        <v>28932.610500000003</v>
      </c>
      <c r="K257" s="33">
        <f t="shared" si="82"/>
        <v>34719.132600000004</v>
      </c>
      <c r="L257" s="110" t="s">
        <v>153</v>
      </c>
      <c r="M257" s="130"/>
    </row>
    <row r="258" spans="1:13" s="26" customFormat="1" ht="25.5" x14ac:dyDescent="0.2">
      <c r="A258" s="55"/>
      <c r="B258" s="45"/>
      <c r="C258" s="7"/>
      <c r="D258" s="32" t="s">
        <v>27</v>
      </c>
      <c r="E258" s="27">
        <v>2.48</v>
      </c>
      <c r="F258" s="33"/>
      <c r="G258" s="33"/>
      <c r="H258" s="33">
        <v>866.6</v>
      </c>
      <c r="I258" s="33">
        <v>1</v>
      </c>
      <c r="J258" s="33">
        <f>H258*E258*I258</f>
        <v>2149.1680000000001</v>
      </c>
      <c r="K258" s="33">
        <f t="shared" si="82"/>
        <v>2579.0016000000001</v>
      </c>
      <c r="L258" s="36" t="s">
        <v>3</v>
      </c>
      <c r="M258" s="131"/>
    </row>
    <row r="259" spans="1:13" s="4" customFormat="1" ht="38.25" x14ac:dyDescent="0.2">
      <c r="A259" s="55">
        <v>57</v>
      </c>
      <c r="B259" s="44" t="s">
        <v>128</v>
      </c>
      <c r="C259" s="28" t="s">
        <v>127</v>
      </c>
      <c r="D259" s="32" t="s">
        <v>105</v>
      </c>
      <c r="E259" s="36">
        <v>2</v>
      </c>
      <c r="F259" s="33">
        <v>909</v>
      </c>
      <c r="G259" s="10"/>
      <c r="H259" s="33">
        <v>517.48</v>
      </c>
      <c r="I259" s="36">
        <v>1.25</v>
      </c>
      <c r="J259" s="33">
        <f t="shared" ref="J259" si="83">E259*H259*I259</f>
        <v>1293.7</v>
      </c>
      <c r="K259" s="33">
        <f t="shared" si="82"/>
        <v>1552.44</v>
      </c>
      <c r="L259" s="110" t="s">
        <v>155</v>
      </c>
      <c r="M259" s="108" t="s">
        <v>12</v>
      </c>
    </row>
    <row r="260" spans="1:13" s="26" customFormat="1" ht="25.5" x14ac:dyDescent="0.2">
      <c r="A260" s="55">
        <v>58</v>
      </c>
      <c r="B260" s="46" t="s">
        <v>71</v>
      </c>
      <c r="C260" s="28" t="s">
        <v>70</v>
      </c>
      <c r="D260" s="30" t="s">
        <v>46</v>
      </c>
      <c r="E260" s="27"/>
      <c r="F260" s="33">
        <v>69.98</v>
      </c>
      <c r="G260" s="33"/>
      <c r="H260" s="33"/>
      <c r="I260" s="33"/>
      <c r="J260" s="33">
        <f>SUM(J261:J264)</f>
        <v>969.16597400000001</v>
      </c>
      <c r="K260" s="33">
        <f>SUM(K261:K264)</f>
        <v>1162.9991688</v>
      </c>
      <c r="L260" s="36"/>
      <c r="M260" s="167" t="s">
        <v>12</v>
      </c>
    </row>
    <row r="261" spans="1:13" s="26" customFormat="1" ht="23.25" customHeight="1" x14ac:dyDescent="0.2">
      <c r="A261" s="55"/>
      <c r="B261" s="45"/>
      <c r="C261" s="28"/>
      <c r="D261" s="33" t="s">
        <v>13</v>
      </c>
      <c r="E261" s="27">
        <v>0.02</v>
      </c>
      <c r="F261" s="33"/>
      <c r="G261" s="33"/>
      <c r="H261" s="34">
        <v>1929.53</v>
      </c>
      <c r="I261" s="33">
        <v>1.29</v>
      </c>
      <c r="J261" s="33">
        <f>E261*H261*I261</f>
        <v>49.781874000000002</v>
      </c>
      <c r="K261" s="33">
        <f t="shared" ref="K261:K262" si="84">J261*1.2</f>
        <v>59.738248800000001</v>
      </c>
      <c r="L261" s="110" t="s">
        <v>149</v>
      </c>
      <c r="M261" s="168"/>
    </row>
    <row r="262" spans="1:13" s="26" customFormat="1" ht="12.75" x14ac:dyDescent="0.2">
      <c r="A262" s="55"/>
      <c r="B262" s="45"/>
      <c r="C262" s="28"/>
      <c r="D262" s="33" t="s">
        <v>15</v>
      </c>
      <c r="E262" s="27">
        <v>0.02</v>
      </c>
      <c r="F262" s="33"/>
      <c r="G262" s="33"/>
      <c r="H262" s="34">
        <v>1262.83</v>
      </c>
      <c r="I262" s="33"/>
      <c r="J262" s="33">
        <f>E262*H262</f>
        <v>25.256599999999999</v>
      </c>
      <c r="K262" s="33">
        <f t="shared" si="84"/>
        <v>30.307919999999996</v>
      </c>
      <c r="L262" s="110" t="s">
        <v>16</v>
      </c>
      <c r="M262" s="168"/>
    </row>
    <row r="263" spans="1:13" s="26" customFormat="1" ht="26.25" customHeight="1" x14ac:dyDescent="0.2">
      <c r="A263" s="55"/>
      <c r="B263" s="45"/>
      <c r="C263" s="28"/>
      <c r="D263" s="33" t="s">
        <v>17</v>
      </c>
      <c r="E263" s="27">
        <v>6.3E-2</v>
      </c>
      <c r="F263" s="33"/>
      <c r="G263" s="33"/>
      <c r="H263" s="34">
        <v>1562.5</v>
      </c>
      <c r="I263" s="33"/>
      <c r="J263" s="33">
        <f t="shared" ref="J263" si="85">E263*H263</f>
        <v>98.4375</v>
      </c>
      <c r="K263" s="33">
        <f>J263*1.2</f>
        <v>118.125</v>
      </c>
      <c r="L263" s="41" t="s">
        <v>20</v>
      </c>
      <c r="M263" s="168"/>
    </row>
    <row r="264" spans="1:13" s="26" customFormat="1" ht="24.75" customHeight="1" x14ac:dyDescent="0.2">
      <c r="A264" s="55"/>
      <c r="B264" s="45"/>
      <c r="C264" s="28"/>
      <c r="D264" s="33" t="s">
        <v>25</v>
      </c>
      <c r="E264" s="35">
        <v>1</v>
      </c>
      <c r="F264" s="33"/>
      <c r="G264" s="29"/>
      <c r="H264" s="34">
        <v>795.69</v>
      </c>
      <c r="I264" s="33"/>
      <c r="J264" s="33">
        <f>E264*H264</f>
        <v>795.69</v>
      </c>
      <c r="K264" s="33">
        <f t="shared" ref="K264" si="86">J264*1.2</f>
        <v>954.82799999999997</v>
      </c>
      <c r="L264" s="36" t="s">
        <v>19</v>
      </c>
      <c r="M264" s="169"/>
    </row>
    <row r="265" spans="1:13" s="4" customFormat="1" ht="29.25" customHeight="1" x14ac:dyDescent="0.2">
      <c r="A265" s="55">
        <v>59</v>
      </c>
      <c r="B265" s="44" t="s">
        <v>379</v>
      </c>
      <c r="C265" s="28" t="s">
        <v>380</v>
      </c>
      <c r="D265" s="32"/>
      <c r="E265" s="36"/>
      <c r="F265" s="33">
        <v>2264</v>
      </c>
      <c r="G265" s="10"/>
      <c r="H265" s="10"/>
      <c r="I265" s="11"/>
      <c r="J265" s="33">
        <f>SUM(J266:J267)</f>
        <v>3203.125</v>
      </c>
      <c r="K265" s="33">
        <f>SUM(K266:K267)</f>
        <v>3843.75</v>
      </c>
      <c r="L265" s="12"/>
      <c r="M265" s="132" t="s">
        <v>12</v>
      </c>
    </row>
    <row r="266" spans="1:13" s="4" customFormat="1" ht="30.75" customHeight="1" x14ac:dyDescent="0.2">
      <c r="A266" s="55"/>
      <c r="B266" s="45"/>
      <c r="C266" s="14"/>
      <c r="D266" s="32" t="s">
        <v>21</v>
      </c>
      <c r="E266" s="36">
        <v>1</v>
      </c>
      <c r="F266" s="33"/>
      <c r="G266" s="33"/>
      <c r="H266" s="33">
        <v>2222.1</v>
      </c>
      <c r="I266" s="36">
        <v>1.25</v>
      </c>
      <c r="J266" s="33">
        <f>E266*H266*I266</f>
        <v>2777.625</v>
      </c>
      <c r="K266" s="33">
        <f>J266*1.2</f>
        <v>3333.15</v>
      </c>
      <c r="L266" s="110" t="s">
        <v>151</v>
      </c>
      <c r="M266" s="132"/>
    </row>
    <row r="267" spans="1:13" s="4" customFormat="1" ht="30.75" customHeight="1" x14ac:dyDescent="0.2">
      <c r="A267" s="55"/>
      <c r="B267" s="45"/>
      <c r="C267" s="14"/>
      <c r="D267" s="33" t="s">
        <v>26</v>
      </c>
      <c r="E267" s="36">
        <v>1</v>
      </c>
      <c r="F267" s="33"/>
      <c r="G267" s="33"/>
      <c r="H267" s="33">
        <v>425.5</v>
      </c>
      <c r="I267" s="36"/>
      <c r="J267" s="33">
        <f>E267*H267</f>
        <v>425.5</v>
      </c>
      <c r="K267" s="33">
        <f>J267*1.2</f>
        <v>510.59999999999997</v>
      </c>
      <c r="L267" s="110" t="s">
        <v>22</v>
      </c>
      <c r="M267" s="132"/>
    </row>
    <row r="268" spans="1:13" s="26" customFormat="1" ht="25.5" customHeight="1" x14ac:dyDescent="0.2">
      <c r="A268" s="36">
        <v>60</v>
      </c>
      <c r="B268" s="58" t="s">
        <v>381</v>
      </c>
      <c r="C268" s="28" t="s">
        <v>382</v>
      </c>
      <c r="D268" s="27"/>
      <c r="E268" s="36"/>
      <c r="F268" s="33">
        <v>8915</v>
      </c>
      <c r="G268" s="33"/>
      <c r="H268" s="33"/>
      <c r="I268" s="33"/>
      <c r="J268" s="33">
        <f>SUM(J269:J269)</f>
        <v>21935.612500000003</v>
      </c>
      <c r="K268" s="33">
        <f>SUM(K269:K269)</f>
        <v>26322.735000000004</v>
      </c>
      <c r="L268" s="110"/>
      <c r="M268" s="132" t="s">
        <v>12</v>
      </c>
    </row>
    <row r="269" spans="1:13" s="26" customFormat="1" ht="25.5" x14ac:dyDescent="0.2">
      <c r="A269" s="36"/>
      <c r="B269" s="58"/>
      <c r="C269" s="28"/>
      <c r="D269" s="27" t="s">
        <v>6</v>
      </c>
      <c r="E269" s="36">
        <v>1</v>
      </c>
      <c r="F269" s="33"/>
      <c r="G269" s="33"/>
      <c r="H269" s="33">
        <v>17548.490000000002</v>
      </c>
      <c r="I269" s="33">
        <v>1.25</v>
      </c>
      <c r="J269" s="33">
        <f>H269*E269*I269</f>
        <v>21935.612500000003</v>
      </c>
      <c r="K269" s="33">
        <f>J269*1.2</f>
        <v>26322.735000000004</v>
      </c>
      <c r="L269" s="110" t="s">
        <v>238</v>
      </c>
      <c r="M269" s="132"/>
    </row>
    <row r="270" spans="1:13" s="4" customFormat="1" ht="29.25" customHeight="1" x14ac:dyDescent="0.2">
      <c r="A270" s="55">
        <v>61</v>
      </c>
      <c r="B270" s="44" t="s">
        <v>383</v>
      </c>
      <c r="C270" s="28" t="s">
        <v>384</v>
      </c>
      <c r="D270" s="32"/>
      <c r="E270" s="36"/>
      <c r="F270" s="33">
        <v>4515</v>
      </c>
      <c r="G270" s="10"/>
      <c r="H270" s="10"/>
      <c r="I270" s="11"/>
      <c r="J270" s="33">
        <f>SUM(J271:J272)</f>
        <v>6406.25</v>
      </c>
      <c r="K270" s="33">
        <f>SUM(K271:K272)</f>
        <v>7687.5</v>
      </c>
      <c r="L270" s="12"/>
      <c r="M270" s="132" t="s">
        <v>12</v>
      </c>
    </row>
    <row r="271" spans="1:13" s="4" customFormat="1" ht="30.75" customHeight="1" x14ac:dyDescent="0.2">
      <c r="A271" s="55"/>
      <c r="B271" s="45"/>
      <c r="C271" s="14"/>
      <c r="D271" s="32" t="s">
        <v>21</v>
      </c>
      <c r="E271" s="36">
        <v>2</v>
      </c>
      <c r="F271" s="33"/>
      <c r="G271" s="33"/>
      <c r="H271" s="33">
        <v>2222.1</v>
      </c>
      <c r="I271" s="36">
        <v>1.25</v>
      </c>
      <c r="J271" s="33">
        <f>E271*H271*I271</f>
        <v>5555.25</v>
      </c>
      <c r="K271" s="33">
        <f>J271*1.2</f>
        <v>6666.3</v>
      </c>
      <c r="L271" s="110" t="s">
        <v>151</v>
      </c>
      <c r="M271" s="132"/>
    </row>
    <row r="272" spans="1:13" s="4" customFormat="1" ht="30.75" customHeight="1" x14ac:dyDescent="0.2">
      <c r="A272" s="55"/>
      <c r="B272" s="45"/>
      <c r="C272" s="14"/>
      <c r="D272" s="33" t="s">
        <v>26</v>
      </c>
      <c r="E272" s="36">
        <v>2</v>
      </c>
      <c r="F272" s="33"/>
      <c r="G272" s="33"/>
      <c r="H272" s="33">
        <v>425.5</v>
      </c>
      <c r="I272" s="36"/>
      <c r="J272" s="33">
        <f>E272*H272</f>
        <v>851</v>
      </c>
      <c r="K272" s="33">
        <f>J272*1.2</f>
        <v>1021.1999999999999</v>
      </c>
      <c r="L272" s="110" t="s">
        <v>22</v>
      </c>
      <c r="M272" s="132"/>
    </row>
    <row r="273" spans="1:13" s="26" customFormat="1" ht="25.5" customHeight="1" x14ac:dyDescent="0.2">
      <c r="A273" s="55">
        <v>62</v>
      </c>
      <c r="B273" s="44" t="s">
        <v>385</v>
      </c>
      <c r="C273" s="28" t="s">
        <v>386</v>
      </c>
      <c r="D273" s="30" t="s">
        <v>387</v>
      </c>
      <c r="E273" s="13"/>
      <c r="F273" s="33">
        <v>6780</v>
      </c>
      <c r="G273" s="33"/>
      <c r="H273" s="33"/>
      <c r="I273" s="33"/>
      <c r="J273" s="33">
        <f>SUM(J274:J280)</f>
        <v>16341.082306200002</v>
      </c>
      <c r="K273" s="33">
        <f>SUM(K274:K280)</f>
        <v>19609.298767440003</v>
      </c>
      <c r="L273" s="36"/>
      <c r="M273" s="130" t="s">
        <v>12</v>
      </c>
    </row>
    <row r="274" spans="1:13" s="26" customFormat="1" ht="25.5" x14ac:dyDescent="0.2">
      <c r="A274" s="55"/>
      <c r="B274" s="45"/>
      <c r="C274" s="28"/>
      <c r="D274" s="33" t="s">
        <v>23</v>
      </c>
      <c r="E274" s="27">
        <v>1.556</v>
      </c>
      <c r="F274" s="33"/>
      <c r="G274" s="33"/>
      <c r="H274" s="33">
        <v>3227.57</v>
      </c>
      <c r="I274" s="33">
        <v>1.25</v>
      </c>
      <c r="J274" s="33">
        <f>H274*E274*I274</f>
        <v>6277.6236500000005</v>
      </c>
      <c r="K274" s="38">
        <f>J274*1.2</f>
        <v>7533.1483800000005</v>
      </c>
      <c r="L274" s="110" t="s">
        <v>388</v>
      </c>
      <c r="M274" s="130"/>
    </row>
    <row r="275" spans="1:13" s="26" customFormat="1" ht="25.5" x14ac:dyDescent="0.2">
      <c r="A275" s="55"/>
      <c r="B275" s="45"/>
      <c r="C275" s="28"/>
      <c r="D275" s="32" t="s">
        <v>24</v>
      </c>
      <c r="E275" s="27">
        <v>1.556</v>
      </c>
      <c r="F275" s="33"/>
      <c r="G275" s="33"/>
      <c r="H275" s="33">
        <v>5258.19</v>
      </c>
      <c r="I275" s="33"/>
      <c r="J275" s="33">
        <f t="shared" ref="J275" si="87">H275*E275</f>
        <v>8181.7436399999997</v>
      </c>
      <c r="K275" s="38">
        <f t="shared" ref="K275:K280" si="88">J275*1.2</f>
        <v>9818.0923679999996</v>
      </c>
      <c r="L275" s="36" t="s">
        <v>28</v>
      </c>
      <c r="M275" s="130"/>
    </row>
    <row r="276" spans="1:13" s="26" customFormat="1" ht="25.5" x14ac:dyDescent="0.2">
      <c r="A276" s="55"/>
      <c r="B276" s="45"/>
      <c r="C276" s="28"/>
      <c r="D276" s="32" t="s">
        <v>27</v>
      </c>
      <c r="E276" s="27">
        <v>1.556</v>
      </c>
      <c r="F276" s="33"/>
      <c r="G276" s="33"/>
      <c r="H276" s="33">
        <v>866.6</v>
      </c>
      <c r="I276" s="33"/>
      <c r="J276" s="33">
        <f>H276</f>
        <v>866.6</v>
      </c>
      <c r="K276" s="38">
        <f t="shared" si="88"/>
        <v>1039.92</v>
      </c>
      <c r="L276" s="36" t="s">
        <v>3</v>
      </c>
      <c r="M276" s="130"/>
    </row>
    <row r="277" spans="1:13" s="26" customFormat="1" ht="25.5" x14ac:dyDescent="0.2">
      <c r="A277" s="55"/>
      <c r="B277" s="45"/>
      <c r="C277" s="28"/>
      <c r="D277" s="33" t="s">
        <v>13</v>
      </c>
      <c r="E277" s="27">
        <v>2.5999999999999999E-2</v>
      </c>
      <c r="F277" s="33"/>
      <c r="G277" s="33"/>
      <c r="H277" s="34">
        <v>1929.53</v>
      </c>
      <c r="I277" s="33">
        <v>1.29</v>
      </c>
      <c r="J277" s="33">
        <f>E277*H277*I277</f>
        <v>64.716436200000004</v>
      </c>
      <c r="K277" s="38">
        <f t="shared" si="88"/>
        <v>77.659723440000008</v>
      </c>
      <c r="L277" s="110" t="s">
        <v>149</v>
      </c>
      <c r="M277" s="130"/>
    </row>
    <row r="278" spans="1:13" s="26" customFormat="1" ht="18" customHeight="1" x14ac:dyDescent="0.2">
      <c r="A278" s="55"/>
      <c r="B278" s="45"/>
      <c r="C278" s="28"/>
      <c r="D278" s="33" t="s">
        <v>15</v>
      </c>
      <c r="E278" s="27">
        <v>2.5999999999999999E-2</v>
      </c>
      <c r="F278" s="33"/>
      <c r="G278" s="33"/>
      <c r="H278" s="34">
        <v>1262.83</v>
      </c>
      <c r="I278" s="33"/>
      <c r="J278" s="33">
        <f>E278*H278</f>
        <v>32.833579999999998</v>
      </c>
      <c r="K278" s="38">
        <f t="shared" si="88"/>
        <v>39.400295999999997</v>
      </c>
      <c r="L278" s="110" t="s">
        <v>16</v>
      </c>
      <c r="M278" s="130"/>
    </row>
    <row r="279" spans="1:13" s="26" customFormat="1" ht="18" customHeight="1" x14ac:dyDescent="0.2">
      <c r="A279" s="55"/>
      <c r="B279" s="45"/>
      <c r="C279" s="28"/>
      <c r="D279" s="33" t="s">
        <v>17</v>
      </c>
      <c r="E279" s="27">
        <v>7.8E-2</v>
      </c>
      <c r="F279" s="33"/>
      <c r="G279" s="33"/>
      <c r="H279" s="34">
        <v>1562.5</v>
      </c>
      <c r="I279" s="33"/>
      <c r="J279" s="33">
        <f t="shared" ref="J279" si="89">E279*H279</f>
        <v>121.875</v>
      </c>
      <c r="K279" s="38">
        <f t="shared" si="88"/>
        <v>146.25</v>
      </c>
      <c r="L279" s="110" t="s">
        <v>20</v>
      </c>
      <c r="M279" s="130"/>
    </row>
    <row r="280" spans="1:13" s="26" customFormat="1" ht="18" customHeight="1" x14ac:dyDescent="0.2">
      <c r="A280" s="55"/>
      <c r="B280" s="45"/>
      <c r="C280" s="28"/>
      <c r="D280" s="33" t="s">
        <v>25</v>
      </c>
      <c r="E280" s="35">
        <v>1</v>
      </c>
      <c r="F280" s="29"/>
      <c r="G280" s="29"/>
      <c r="H280" s="34">
        <v>795.69</v>
      </c>
      <c r="I280" s="33"/>
      <c r="J280" s="33">
        <f>E280*H280</f>
        <v>795.69</v>
      </c>
      <c r="K280" s="38">
        <f t="shared" si="88"/>
        <v>954.82799999999997</v>
      </c>
      <c r="L280" s="36" t="s">
        <v>19</v>
      </c>
      <c r="M280" s="131"/>
    </row>
    <row r="281" spans="1:13" s="26" customFormat="1" ht="25.5" x14ac:dyDescent="0.2">
      <c r="A281" s="55">
        <v>63</v>
      </c>
      <c r="B281" s="44" t="s">
        <v>389</v>
      </c>
      <c r="C281" s="28" t="s">
        <v>390</v>
      </c>
      <c r="D281" s="16" t="s">
        <v>391</v>
      </c>
      <c r="E281" s="27"/>
      <c r="F281" s="33">
        <v>1872</v>
      </c>
      <c r="G281" s="33"/>
      <c r="H281" s="33"/>
      <c r="I281" s="33"/>
      <c r="J281" s="33">
        <f>SUM(J282:J284)</f>
        <v>2744.0198</v>
      </c>
      <c r="K281" s="33">
        <f>SUM(K282:K284)</f>
        <v>3292.8237599999998</v>
      </c>
      <c r="L281" s="36"/>
      <c r="M281" s="132" t="s">
        <v>12</v>
      </c>
    </row>
    <row r="282" spans="1:13" s="26" customFormat="1" ht="25.5" x14ac:dyDescent="0.2">
      <c r="A282" s="55"/>
      <c r="B282" s="45"/>
      <c r="C282" s="7"/>
      <c r="D282" s="33" t="s">
        <v>23</v>
      </c>
      <c r="E282" s="27">
        <v>0.36</v>
      </c>
      <c r="F282" s="33"/>
      <c r="G282" s="33"/>
      <c r="H282" s="33">
        <v>1487.98</v>
      </c>
      <c r="I282" s="33">
        <v>1.25</v>
      </c>
      <c r="J282" s="33">
        <f>H282*E282*I282</f>
        <v>669.59099999999989</v>
      </c>
      <c r="K282" s="38">
        <f>J282*1.2</f>
        <v>803.50919999999985</v>
      </c>
      <c r="L282" s="110" t="s">
        <v>392</v>
      </c>
      <c r="M282" s="132"/>
    </row>
    <row r="283" spans="1:13" s="26" customFormat="1" ht="25.5" x14ac:dyDescent="0.2">
      <c r="A283" s="55"/>
      <c r="B283" s="45"/>
      <c r="C283" s="7"/>
      <c r="D283" s="32" t="s">
        <v>24</v>
      </c>
      <c r="E283" s="27">
        <v>0.36</v>
      </c>
      <c r="F283" s="33"/>
      <c r="G283" s="33"/>
      <c r="H283" s="33">
        <v>3355.08</v>
      </c>
      <c r="I283" s="33"/>
      <c r="J283" s="33">
        <f t="shared" ref="J283" si="90">H283*E283</f>
        <v>1207.8288</v>
      </c>
      <c r="K283" s="38">
        <f t="shared" ref="K283:K284" si="91">J283*1.2</f>
        <v>1449.39456</v>
      </c>
      <c r="L283" s="36" t="s">
        <v>36</v>
      </c>
      <c r="M283" s="132"/>
    </row>
    <row r="284" spans="1:13" s="26" customFormat="1" ht="25.5" x14ac:dyDescent="0.2">
      <c r="A284" s="56"/>
      <c r="B284" s="83"/>
      <c r="C284" s="52"/>
      <c r="D284" s="64" t="s">
        <v>27</v>
      </c>
      <c r="E284" s="65">
        <v>0.36</v>
      </c>
      <c r="F284" s="78"/>
      <c r="G284" s="78"/>
      <c r="H284" s="78">
        <v>866.6</v>
      </c>
      <c r="I284" s="78"/>
      <c r="J284" s="78">
        <f>H284</f>
        <v>866.6</v>
      </c>
      <c r="K284" s="38">
        <f t="shared" si="91"/>
        <v>1039.92</v>
      </c>
      <c r="L284" s="50" t="s">
        <v>3</v>
      </c>
      <c r="M284" s="132"/>
    </row>
    <row r="285" spans="1:13" s="26" customFormat="1" ht="25.5" customHeight="1" x14ac:dyDescent="0.2">
      <c r="A285" s="55">
        <v>64</v>
      </c>
      <c r="B285" s="46" t="s">
        <v>107</v>
      </c>
      <c r="C285" s="21" t="s">
        <v>108</v>
      </c>
      <c r="D285" s="30" t="s">
        <v>76</v>
      </c>
      <c r="E285" s="36"/>
      <c r="F285" s="33">
        <v>333.09</v>
      </c>
      <c r="G285" s="33"/>
      <c r="H285" s="33"/>
      <c r="I285" s="33"/>
      <c r="J285" s="33">
        <f>SUM(J286:J289)</f>
        <v>1497.328436</v>
      </c>
      <c r="K285" s="33">
        <f>SUM(K286:K289)</f>
        <v>1796.7941231999998</v>
      </c>
      <c r="L285" s="36"/>
      <c r="M285" s="130" t="s">
        <v>12</v>
      </c>
    </row>
    <row r="286" spans="1:13" s="26" customFormat="1" ht="25.5" x14ac:dyDescent="0.2">
      <c r="A286" s="55"/>
      <c r="B286" s="45"/>
      <c r="C286" s="28"/>
      <c r="D286" s="33" t="s">
        <v>13</v>
      </c>
      <c r="E286" s="27">
        <v>0.08</v>
      </c>
      <c r="F286" s="33"/>
      <c r="G286" s="33"/>
      <c r="H286" s="34">
        <v>1929.53</v>
      </c>
      <c r="I286" s="33">
        <v>1.29</v>
      </c>
      <c r="J286" s="33">
        <f>E286*H286*I286</f>
        <v>199.12749600000001</v>
      </c>
      <c r="K286" s="33">
        <f t="shared" ref="K286:K289" si="92">J286*1.2</f>
        <v>238.9529952</v>
      </c>
      <c r="L286" s="91" t="s">
        <v>149</v>
      </c>
      <c r="M286" s="130"/>
    </row>
    <row r="287" spans="1:13" s="26" customFormat="1" ht="18" customHeight="1" x14ac:dyDescent="0.2">
      <c r="A287" s="55"/>
      <c r="B287" s="45"/>
      <c r="C287" s="28"/>
      <c r="D287" s="33" t="s">
        <v>15</v>
      </c>
      <c r="E287" s="27">
        <v>0.08</v>
      </c>
      <c r="F287" s="33"/>
      <c r="G287" s="33"/>
      <c r="H287" s="34">
        <v>1262.83</v>
      </c>
      <c r="I287" s="33"/>
      <c r="J287" s="33">
        <f>E287*H287</f>
        <v>101.0264</v>
      </c>
      <c r="K287" s="33">
        <f t="shared" si="92"/>
        <v>121.23167999999998</v>
      </c>
      <c r="L287" s="81" t="s">
        <v>16</v>
      </c>
      <c r="M287" s="130"/>
    </row>
    <row r="288" spans="1:13" s="26" customFormat="1" ht="18" customHeight="1" x14ac:dyDescent="0.2">
      <c r="A288" s="55"/>
      <c r="B288" s="45"/>
      <c r="C288" s="28"/>
      <c r="D288" s="33" t="s">
        <v>17</v>
      </c>
      <c r="E288" s="27">
        <v>0.251</v>
      </c>
      <c r="F288" s="33"/>
      <c r="G288" s="33"/>
      <c r="H288" s="34">
        <v>1599.54</v>
      </c>
      <c r="I288" s="33"/>
      <c r="J288" s="33">
        <f t="shared" ref="J288" si="93">E288*H288</f>
        <v>401.48453999999998</v>
      </c>
      <c r="K288" s="33">
        <f t="shared" si="92"/>
        <v>481.78144799999995</v>
      </c>
      <c r="L288" s="81" t="s">
        <v>77</v>
      </c>
      <c r="M288" s="130"/>
    </row>
    <row r="289" spans="1:13" s="26" customFormat="1" ht="18" customHeight="1" x14ac:dyDescent="0.2">
      <c r="A289" s="55"/>
      <c r="B289" s="45"/>
      <c r="C289" s="28"/>
      <c r="D289" s="33" t="s">
        <v>25</v>
      </c>
      <c r="E289" s="35">
        <v>1</v>
      </c>
      <c r="F289" s="29"/>
      <c r="G289" s="29"/>
      <c r="H289" s="34">
        <v>795.69</v>
      </c>
      <c r="I289" s="33"/>
      <c r="J289" s="33">
        <f>E289*H289</f>
        <v>795.69</v>
      </c>
      <c r="K289" s="33">
        <f t="shared" si="92"/>
        <v>954.82799999999997</v>
      </c>
      <c r="L289" s="36" t="s">
        <v>19</v>
      </c>
      <c r="M289" s="131"/>
    </row>
    <row r="290" spans="1:13" s="4" customFormat="1" ht="29.25" customHeight="1" x14ac:dyDescent="0.2">
      <c r="A290" s="55">
        <v>65</v>
      </c>
      <c r="B290" s="46" t="s">
        <v>109</v>
      </c>
      <c r="C290" s="28" t="s">
        <v>110</v>
      </c>
      <c r="D290" s="32"/>
      <c r="E290" s="36"/>
      <c r="F290" s="33">
        <v>3736.47</v>
      </c>
      <c r="G290" s="10"/>
      <c r="H290" s="10"/>
      <c r="I290" s="11"/>
      <c r="J290" s="33">
        <f>SUM(J291:J292)</f>
        <v>6406.25</v>
      </c>
      <c r="K290" s="33">
        <f>SUM(K291:K292)</f>
        <v>7687.5</v>
      </c>
      <c r="L290" s="12"/>
      <c r="M290" s="132" t="s">
        <v>12</v>
      </c>
    </row>
    <row r="291" spans="1:13" s="4" customFormat="1" ht="30.75" customHeight="1" x14ac:dyDescent="0.2">
      <c r="A291" s="55"/>
      <c r="B291" s="45"/>
      <c r="C291" s="14"/>
      <c r="D291" s="32" t="s">
        <v>21</v>
      </c>
      <c r="E291" s="36">
        <v>2</v>
      </c>
      <c r="F291" s="33"/>
      <c r="G291" s="33"/>
      <c r="H291" s="33">
        <v>2222.1</v>
      </c>
      <c r="I291" s="36">
        <v>1.25</v>
      </c>
      <c r="J291" s="33">
        <f>E291*H291*I291</f>
        <v>5555.25</v>
      </c>
      <c r="K291" s="33">
        <f>J291*1.2</f>
        <v>6666.3</v>
      </c>
      <c r="L291" s="81" t="s">
        <v>156</v>
      </c>
      <c r="M291" s="132"/>
    </row>
    <row r="292" spans="1:13" s="4" customFormat="1" ht="30.75" customHeight="1" x14ac:dyDescent="0.2">
      <c r="A292" s="55"/>
      <c r="B292" s="45"/>
      <c r="C292" s="14"/>
      <c r="D292" s="33" t="s">
        <v>26</v>
      </c>
      <c r="E292" s="36">
        <v>2</v>
      </c>
      <c r="F292" s="33"/>
      <c r="G292" s="33"/>
      <c r="H292" s="33">
        <v>425.5</v>
      </c>
      <c r="I292" s="36"/>
      <c r="J292" s="33">
        <f>E292*H292</f>
        <v>851</v>
      </c>
      <c r="K292" s="33">
        <f>J292*1.2</f>
        <v>1021.1999999999999</v>
      </c>
      <c r="L292" s="81" t="s">
        <v>22</v>
      </c>
      <c r="M292" s="132"/>
    </row>
    <row r="293" spans="1:13" s="26" customFormat="1" ht="25.5" customHeight="1" x14ac:dyDescent="0.2">
      <c r="A293" s="55">
        <v>66</v>
      </c>
      <c r="B293" s="46" t="s">
        <v>111</v>
      </c>
      <c r="C293" s="21" t="s">
        <v>112</v>
      </c>
      <c r="D293" s="30" t="s">
        <v>41</v>
      </c>
      <c r="E293" s="13"/>
      <c r="F293" s="33">
        <v>23541.33</v>
      </c>
      <c r="G293" s="33"/>
      <c r="H293" s="33"/>
      <c r="I293" s="33"/>
      <c r="J293" s="33">
        <f>SUM(J294:J297)</f>
        <v>41571.338499999998</v>
      </c>
      <c r="K293" s="33">
        <f>SUM(K294:K297)</f>
        <v>49885.606200000002</v>
      </c>
      <c r="L293" s="36"/>
      <c r="M293" s="130" t="s">
        <v>12</v>
      </c>
    </row>
    <row r="294" spans="1:13" s="26" customFormat="1" ht="25.5" x14ac:dyDescent="0.2">
      <c r="A294" s="55"/>
      <c r="B294" s="45"/>
      <c r="C294" s="28"/>
      <c r="D294" s="33" t="s">
        <v>23</v>
      </c>
      <c r="E294" s="27">
        <v>2.4</v>
      </c>
      <c r="F294" s="33"/>
      <c r="G294" s="33"/>
      <c r="H294" s="33">
        <v>3599.39</v>
      </c>
      <c r="I294" s="33">
        <v>1.25</v>
      </c>
      <c r="J294" s="33">
        <f>H294*E294*I294</f>
        <v>10798.17</v>
      </c>
      <c r="K294" s="33">
        <f>J294*1.2</f>
        <v>12957.804</v>
      </c>
      <c r="L294" s="81" t="s">
        <v>157</v>
      </c>
      <c r="M294" s="130"/>
    </row>
    <row r="295" spans="1:13" s="26" customFormat="1" ht="25.5" x14ac:dyDescent="0.2">
      <c r="A295" s="55"/>
      <c r="B295" s="45"/>
      <c r="C295" s="28"/>
      <c r="D295" s="32" t="s">
        <v>24</v>
      </c>
      <c r="E295" s="27">
        <v>2.4</v>
      </c>
      <c r="F295" s="33"/>
      <c r="G295" s="33"/>
      <c r="H295" s="33">
        <v>5258.19</v>
      </c>
      <c r="I295" s="33"/>
      <c r="J295" s="33">
        <f t="shared" ref="J295" si="94">H295*E295</f>
        <v>12619.655999999999</v>
      </c>
      <c r="K295" s="33">
        <f t="shared" ref="K295:K297" si="95">J295*1.2</f>
        <v>15143.587199999998</v>
      </c>
      <c r="L295" s="36" t="s">
        <v>28</v>
      </c>
      <c r="M295" s="130"/>
    </row>
    <row r="296" spans="1:13" s="26" customFormat="1" ht="25.5" x14ac:dyDescent="0.2">
      <c r="A296" s="55"/>
      <c r="B296" s="45"/>
      <c r="C296" s="28"/>
      <c r="D296" s="32" t="s">
        <v>31</v>
      </c>
      <c r="E296" s="27">
        <v>0.2</v>
      </c>
      <c r="F296" s="33"/>
      <c r="G296" s="33"/>
      <c r="H296" s="33">
        <v>64294.69</v>
      </c>
      <c r="I296" s="33">
        <v>1.25</v>
      </c>
      <c r="J296" s="33">
        <f>H296*E296*I296</f>
        <v>16073.672500000002</v>
      </c>
      <c r="K296" s="33">
        <f t="shared" si="95"/>
        <v>19288.407000000003</v>
      </c>
      <c r="L296" s="81" t="s">
        <v>154</v>
      </c>
      <c r="M296" s="130"/>
    </row>
    <row r="297" spans="1:13" s="26" customFormat="1" ht="25.5" x14ac:dyDescent="0.2">
      <c r="A297" s="55"/>
      <c r="B297" s="45"/>
      <c r="C297" s="28"/>
      <c r="D297" s="32" t="s">
        <v>27</v>
      </c>
      <c r="E297" s="27">
        <v>2.4</v>
      </c>
      <c r="F297" s="33"/>
      <c r="G297" s="33"/>
      <c r="H297" s="33">
        <v>866.6</v>
      </c>
      <c r="I297" s="33">
        <v>1</v>
      </c>
      <c r="J297" s="33">
        <f>H297*E297*I297</f>
        <v>2079.84</v>
      </c>
      <c r="K297" s="33">
        <f t="shared" si="95"/>
        <v>2495.808</v>
      </c>
      <c r="L297" s="36" t="s">
        <v>3</v>
      </c>
      <c r="M297" s="130"/>
    </row>
    <row r="298" spans="1:13" s="26" customFormat="1" ht="25.5" x14ac:dyDescent="0.2">
      <c r="A298" s="36">
        <v>67</v>
      </c>
      <c r="B298" s="46" t="s">
        <v>113</v>
      </c>
      <c r="C298" s="21" t="s">
        <v>114</v>
      </c>
      <c r="D298" s="27"/>
      <c r="E298" s="36"/>
      <c r="F298" s="33">
        <v>6906.1</v>
      </c>
      <c r="G298" s="33"/>
      <c r="H298" s="33">
        <f>SUM(H299:H300)</f>
        <v>18005.349999999999</v>
      </c>
      <c r="I298" s="33"/>
      <c r="J298" s="33">
        <f>SUM(J299:J300)</f>
        <v>21974.809999999998</v>
      </c>
      <c r="K298" s="33">
        <f>SUM(K299:K300)</f>
        <v>26369.771999999997</v>
      </c>
      <c r="L298" s="81"/>
      <c r="M298" s="136" t="s">
        <v>12</v>
      </c>
    </row>
    <row r="299" spans="1:13" s="26" customFormat="1" ht="25.5" x14ac:dyDescent="0.2">
      <c r="A299" s="36"/>
      <c r="B299" s="58"/>
      <c r="C299" s="28"/>
      <c r="D299" s="27" t="s">
        <v>6</v>
      </c>
      <c r="E299" s="36">
        <v>1</v>
      </c>
      <c r="F299" s="33"/>
      <c r="G299" s="33"/>
      <c r="H299" s="33">
        <v>15877.84</v>
      </c>
      <c r="I299" s="33">
        <v>1.25</v>
      </c>
      <c r="J299" s="33">
        <f>H299*E299*I299</f>
        <v>19847.3</v>
      </c>
      <c r="K299" s="38">
        <f>J299*1.2</f>
        <v>23816.76</v>
      </c>
      <c r="L299" s="81" t="s">
        <v>158</v>
      </c>
      <c r="M299" s="136"/>
    </row>
    <row r="300" spans="1:13" s="26" customFormat="1" ht="12.75" x14ac:dyDescent="0.2">
      <c r="A300" s="36"/>
      <c r="B300" s="58"/>
      <c r="C300" s="28"/>
      <c r="D300" s="33" t="s">
        <v>26</v>
      </c>
      <c r="E300" s="36">
        <v>1</v>
      </c>
      <c r="F300" s="33"/>
      <c r="G300" s="33"/>
      <c r="H300" s="33">
        <v>2127.5100000000002</v>
      </c>
      <c r="I300" s="36"/>
      <c r="J300" s="33">
        <f>E300*H300</f>
        <v>2127.5100000000002</v>
      </c>
      <c r="K300" s="38">
        <f t="shared" ref="K300" si="96">J300*1.2</f>
        <v>2553.0120000000002</v>
      </c>
      <c r="L300" s="81" t="s">
        <v>159</v>
      </c>
      <c r="M300" s="136"/>
    </row>
    <row r="301" spans="1:13" s="4" customFormat="1" ht="38.25" x14ac:dyDescent="0.2">
      <c r="A301" s="55">
        <v>68</v>
      </c>
      <c r="B301" s="46" t="s">
        <v>115</v>
      </c>
      <c r="C301" s="28" t="s">
        <v>116</v>
      </c>
      <c r="D301" s="32" t="s">
        <v>105</v>
      </c>
      <c r="E301" s="36">
        <v>2</v>
      </c>
      <c r="F301" s="33">
        <v>93.29</v>
      </c>
      <c r="G301" s="10"/>
      <c r="H301" s="33">
        <v>94.69</v>
      </c>
      <c r="I301" s="36">
        <v>1.25</v>
      </c>
      <c r="J301" s="33">
        <f t="shared" ref="J301" si="97">E301*H301*I301</f>
        <v>236.72499999999999</v>
      </c>
      <c r="K301" s="33">
        <f t="shared" ref="K301" si="98">J301*1.2</f>
        <v>284.07</v>
      </c>
      <c r="L301" s="81" t="s">
        <v>160</v>
      </c>
      <c r="M301" s="79" t="s">
        <v>12</v>
      </c>
    </row>
    <row r="302" spans="1:13" s="26" customFormat="1" ht="25.5" x14ac:dyDescent="0.2">
      <c r="A302" s="55">
        <v>69</v>
      </c>
      <c r="B302" s="46" t="s">
        <v>117</v>
      </c>
      <c r="C302" s="21" t="s">
        <v>118</v>
      </c>
      <c r="D302" s="16" t="s">
        <v>29</v>
      </c>
      <c r="E302" s="27"/>
      <c r="F302" s="33">
        <v>894.6</v>
      </c>
      <c r="G302" s="33"/>
      <c r="H302" s="33"/>
      <c r="I302" s="33"/>
      <c r="J302" s="33">
        <f>SUM(J303:J305)</f>
        <v>1820.04585</v>
      </c>
      <c r="K302" s="33">
        <f>SUM(K303:K305)</f>
        <v>2184.0550199999998</v>
      </c>
      <c r="L302" s="36"/>
      <c r="M302" s="132" t="s">
        <v>12</v>
      </c>
    </row>
    <row r="303" spans="1:13" s="26" customFormat="1" ht="25.5" x14ac:dyDescent="0.2">
      <c r="A303" s="55"/>
      <c r="B303" s="45"/>
      <c r="C303" s="7"/>
      <c r="D303" s="33" t="s">
        <v>23</v>
      </c>
      <c r="E303" s="27">
        <v>0.17</v>
      </c>
      <c r="F303" s="33"/>
      <c r="G303" s="33"/>
      <c r="H303" s="33">
        <v>1802.74</v>
      </c>
      <c r="I303" s="33">
        <v>1.25</v>
      </c>
      <c r="J303" s="33">
        <f>H303*E303*I303</f>
        <v>383.08224999999999</v>
      </c>
      <c r="K303" s="33">
        <f>J303*1.2</f>
        <v>459.69869999999997</v>
      </c>
      <c r="L303" s="92" t="s">
        <v>153</v>
      </c>
      <c r="M303" s="132"/>
    </row>
    <row r="304" spans="1:13" s="26" customFormat="1" ht="25.5" x14ac:dyDescent="0.2">
      <c r="A304" s="55"/>
      <c r="B304" s="45"/>
      <c r="C304" s="7"/>
      <c r="D304" s="32" t="s">
        <v>24</v>
      </c>
      <c r="E304" s="27">
        <v>0.17</v>
      </c>
      <c r="F304" s="33"/>
      <c r="G304" s="33"/>
      <c r="H304" s="33">
        <v>3355.08</v>
      </c>
      <c r="I304" s="33"/>
      <c r="J304" s="33">
        <f t="shared" ref="J304" si="99">H304*E304</f>
        <v>570.36360000000002</v>
      </c>
      <c r="K304" s="33">
        <f t="shared" ref="K304:K305" si="100">J304*1.2</f>
        <v>684.43632000000002</v>
      </c>
      <c r="L304" s="36" t="s">
        <v>36</v>
      </c>
      <c r="M304" s="132"/>
    </row>
    <row r="305" spans="1:13" s="26" customFormat="1" ht="25.5" x14ac:dyDescent="0.2">
      <c r="A305" s="56"/>
      <c r="B305" s="83"/>
      <c r="C305" s="52"/>
      <c r="D305" s="64" t="s">
        <v>27</v>
      </c>
      <c r="E305" s="65">
        <v>0.17</v>
      </c>
      <c r="F305" s="78"/>
      <c r="G305" s="78"/>
      <c r="H305" s="78">
        <v>866.6</v>
      </c>
      <c r="I305" s="78"/>
      <c r="J305" s="78">
        <f>H305</f>
        <v>866.6</v>
      </c>
      <c r="K305" s="33">
        <f t="shared" si="100"/>
        <v>1039.92</v>
      </c>
      <c r="L305" s="50" t="s">
        <v>3</v>
      </c>
      <c r="M305" s="132"/>
    </row>
    <row r="306" spans="1:13" s="26" customFormat="1" ht="25.5" customHeight="1" x14ac:dyDescent="0.2">
      <c r="A306" s="55">
        <v>70</v>
      </c>
      <c r="B306" s="46" t="s">
        <v>119</v>
      </c>
      <c r="C306" s="21" t="s">
        <v>120</v>
      </c>
      <c r="D306" s="30" t="s">
        <v>61</v>
      </c>
      <c r="E306" s="36"/>
      <c r="F306" s="33">
        <v>4434.04</v>
      </c>
      <c r="G306" s="33"/>
      <c r="H306" s="33"/>
      <c r="I306" s="33"/>
      <c r="J306" s="33">
        <f>SUM(J307:J310)</f>
        <v>1011.3630925</v>
      </c>
      <c r="K306" s="33">
        <f>SUM(K307:K310)</f>
        <v>1213.6357109999999</v>
      </c>
      <c r="L306" s="36"/>
      <c r="M306" s="130" t="s">
        <v>121</v>
      </c>
    </row>
    <row r="307" spans="1:13" s="26" customFormat="1" ht="25.5" x14ac:dyDescent="0.2">
      <c r="A307" s="55"/>
      <c r="B307" s="45"/>
      <c r="C307" s="28"/>
      <c r="D307" s="33" t="s">
        <v>13</v>
      </c>
      <c r="E307" s="27">
        <v>2.5000000000000001E-2</v>
      </c>
      <c r="F307" s="33"/>
      <c r="G307" s="33"/>
      <c r="H307" s="34">
        <v>1929.53</v>
      </c>
      <c r="I307" s="33">
        <v>1.29</v>
      </c>
      <c r="J307" s="33">
        <f>E307*H307*I307</f>
        <v>62.227342500000006</v>
      </c>
      <c r="K307" s="33">
        <f t="shared" ref="K307:K310" si="101">J307*1.2</f>
        <v>74.67281100000001</v>
      </c>
      <c r="L307" s="92" t="s">
        <v>149</v>
      </c>
      <c r="M307" s="130"/>
    </row>
    <row r="308" spans="1:13" s="26" customFormat="1" ht="18" customHeight="1" x14ac:dyDescent="0.2">
      <c r="A308" s="55"/>
      <c r="B308" s="45"/>
      <c r="C308" s="28"/>
      <c r="D308" s="33" t="s">
        <v>15</v>
      </c>
      <c r="E308" s="27">
        <v>2.5000000000000001E-2</v>
      </c>
      <c r="F308" s="33"/>
      <c r="G308" s="33"/>
      <c r="H308" s="34">
        <v>1262.83</v>
      </c>
      <c r="I308" s="33"/>
      <c r="J308" s="33">
        <f>E308*H308</f>
        <v>31.57075</v>
      </c>
      <c r="K308" s="33">
        <f t="shared" si="101"/>
        <v>37.884900000000002</v>
      </c>
      <c r="L308" s="81" t="s">
        <v>16</v>
      </c>
      <c r="M308" s="130"/>
    </row>
    <row r="309" spans="1:13" s="26" customFormat="1" ht="18" customHeight="1" x14ac:dyDescent="0.2">
      <c r="A309" s="55"/>
      <c r="B309" s="45"/>
      <c r="C309" s="28"/>
      <c r="D309" s="33" t="s">
        <v>17</v>
      </c>
      <c r="E309" s="27">
        <v>7.8E-2</v>
      </c>
      <c r="F309" s="33"/>
      <c r="G309" s="33"/>
      <c r="H309" s="34">
        <v>1562.5</v>
      </c>
      <c r="I309" s="33"/>
      <c r="J309" s="33">
        <f t="shared" ref="J309" si="102">E309*H309</f>
        <v>121.875</v>
      </c>
      <c r="K309" s="33">
        <f t="shared" si="101"/>
        <v>146.25</v>
      </c>
      <c r="L309" s="81" t="s">
        <v>20</v>
      </c>
      <c r="M309" s="130"/>
    </row>
    <row r="310" spans="1:13" s="26" customFormat="1" ht="18" customHeight="1" x14ac:dyDescent="0.2">
      <c r="A310" s="55"/>
      <c r="B310" s="45"/>
      <c r="C310" s="28"/>
      <c r="D310" s="33" t="s">
        <v>25</v>
      </c>
      <c r="E310" s="35">
        <v>1</v>
      </c>
      <c r="F310" s="29"/>
      <c r="G310" s="29"/>
      <c r="H310" s="34">
        <v>795.69</v>
      </c>
      <c r="I310" s="33"/>
      <c r="J310" s="33">
        <f>E310*H310</f>
        <v>795.69</v>
      </c>
      <c r="K310" s="33">
        <f t="shared" si="101"/>
        <v>954.82799999999997</v>
      </c>
      <c r="L310" s="36" t="s">
        <v>19</v>
      </c>
      <c r="M310" s="131"/>
    </row>
    <row r="311" spans="1:13" s="4" customFormat="1" ht="27" customHeight="1" x14ac:dyDescent="0.2">
      <c r="A311" s="54">
        <v>71</v>
      </c>
      <c r="B311" s="46" t="s">
        <v>122</v>
      </c>
      <c r="C311" s="21" t="s">
        <v>123</v>
      </c>
      <c r="D311" s="38"/>
      <c r="E311" s="22"/>
      <c r="F311" s="38">
        <v>1516.02</v>
      </c>
      <c r="G311" s="23"/>
      <c r="H311" s="24"/>
      <c r="I311" s="38"/>
      <c r="J311" s="38">
        <f>SUM(J312:J313)</f>
        <v>4889.9125000000004</v>
      </c>
      <c r="K311" s="38">
        <f>SUM(K312:K313)</f>
        <v>5867.8950000000004</v>
      </c>
      <c r="L311" s="39"/>
      <c r="M311" s="133" t="s">
        <v>12</v>
      </c>
    </row>
    <row r="312" spans="1:13" s="26" customFormat="1" ht="25.5" x14ac:dyDescent="0.2">
      <c r="A312" s="54"/>
      <c r="B312" s="46"/>
      <c r="C312" s="53"/>
      <c r="D312" s="37" t="s">
        <v>7</v>
      </c>
      <c r="E312" s="39">
        <v>1</v>
      </c>
      <c r="F312" s="38"/>
      <c r="G312" s="38"/>
      <c r="H312" s="38">
        <v>3571.53</v>
      </c>
      <c r="I312" s="38">
        <v>1.25</v>
      </c>
      <c r="J312" s="38">
        <f>H312*E312*I312</f>
        <v>4464.4125000000004</v>
      </c>
      <c r="K312" s="38">
        <f>J312*1.2</f>
        <v>5357.2950000000001</v>
      </c>
      <c r="L312" s="80" t="s">
        <v>150</v>
      </c>
      <c r="M312" s="134"/>
    </row>
    <row r="313" spans="1:13" s="4" customFormat="1" ht="12.75" x14ac:dyDescent="0.2">
      <c r="A313" s="55"/>
      <c r="B313" s="45"/>
      <c r="C313" s="14"/>
      <c r="D313" s="33" t="s">
        <v>26</v>
      </c>
      <c r="E313" s="36">
        <v>1</v>
      </c>
      <c r="F313" s="33"/>
      <c r="G313" s="33"/>
      <c r="H313" s="33">
        <v>425.5</v>
      </c>
      <c r="I313" s="36"/>
      <c r="J313" s="33">
        <f>E313*H313</f>
        <v>425.5</v>
      </c>
      <c r="K313" s="38">
        <f>J313*1.2</f>
        <v>510.59999999999997</v>
      </c>
      <c r="L313" s="81" t="s">
        <v>22</v>
      </c>
      <c r="M313" s="135"/>
    </row>
    <row r="314" spans="1:13" s="4" customFormat="1" ht="38.25" x14ac:dyDescent="0.2">
      <c r="A314" s="55">
        <v>72</v>
      </c>
      <c r="B314" s="46" t="s">
        <v>124</v>
      </c>
      <c r="C314" s="28" t="s">
        <v>125</v>
      </c>
      <c r="D314" s="32" t="s">
        <v>105</v>
      </c>
      <c r="E314" s="36">
        <v>1</v>
      </c>
      <c r="F314" s="33">
        <v>397.72</v>
      </c>
      <c r="G314" s="10"/>
      <c r="H314" s="33">
        <v>517.48</v>
      </c>
      <c r="I314" s="36">
        <v>1.25</v>
      </c>
      <c r="J314" s="33">
        <f t="shared" ref="J314" si="103">E314*H314*I314</f>
        <v>646.85</v>
      </c>
      <c r="K314" s="33">
        <f t="shared" ref="K314" si="104">J314*1.2</f>
        <v>776.22</v>
      </c>
      <c r="L314" s="92" t="s">
        <v>155</v>
      </c>
      <c r="M314" s="79" t="s">
        <v>12</v>
      </c>
    </row>
    <row r="315" spans="1:13" ht="38.25" x14ac:dyDescent="0.2">
      <c r="A315" s="55">
        <v>73</v>
      </c>
      <c r="B315" s="44" t="s">
        <v>37</v>
      </c>
      <c r="C315" s="31" t="s">
        <v>131</v>
      </c>
      <c r="D315" s="37" t="s">
        <v>6</v>
      </c>
      <c r="E315" s="39">
        <v>1</v>
      </c>
      <c r="F315" s="38">
        <v>6467.79</v>
      </c>
      <c r="G315" s="38"/>
      <c r="H315" s="38">
        <v>19427.98</v>
      </c>
      <c r="I315" s="38">
        <v>1.25</v>
      </c>
      <c r="J315" s="38">
        <f>H315*E315*I315</f>
        <v>24284.974999999999</v>
      </c>
      <c r="K315" s="38">
        <f>J315*1.2</f>
        <v>29141.969999999998</v>
      </c>
      <c r="L315" s="40" t="s">
        <v>161</v>
      </c>
      <c r="M315" s="9" t="s">
        <v>12</v>
      </c>
    </row>
    <row r="316" spans="1:13" ht="21" customHeight="1" x14ac:dyDescent="0.2">
      <c r="A316" s="55">
        <v>74</v>
      </c>
      <c r="B316" s="44" t="s">
        <v>38</v>
      </c>
      <c r="C316" s="31" t="s">
        <v>132</v>
      </c>
      <c r="D316" s="30" t="s">
        <v>39</v>
      </c>
      <c r="E316" s="13"/>
      <c r="F316" s="33">
        <v>6363.9</v>
      </c>
      <c r="G316" s="33"/>
      <c r="H316" s="33"/>
      <c r="I316" s="33"/>
      <c r="J316" s="33">
        <f>SUM(J317:J320)</f>
        <v>7552.3504000000012</v>
      </c>
      <c r="K316" s="33">
        <f>SUM(K317:K320)</f>
        <v>9062.8204800000003</v>
      </c>
      <c r="L316" s="36"/>
      <c r="M316" s="132" t="s">
        <v>12</v>
      </c>
    </row>
    <row r="317" spans="1:13" ht="25.5" x14ac:dyDescent="0.2">
      <c r="A317" s="55"/>
      <c r="B317" s="45"/>
      <c r="C317" s="28"/>
      <c r="D317" s="33" t="s">
        <v>23</v>
      </c>
      <c r="E317" s="27">
        <v>0.32</v>
      </c>
      <c r="F317" s="33"/>
      <c r="G317" s="33"/>
      <c r="H317" s="33">
        <v>4928</v>
      </c>
      <c r="I317" s="33">
        <v>1.25</v>
      </c>
      <c r="J317" s="33">
        <f>H317*E317*I317</f>
        <v>1971.2</v>
      </c>
      <c r="K317" s="33">
        <f>J317*1.2</f>
        <v>2365.44</v>
      </c>
      <c r="L317" s="92" t="s">
        <v>162</v>
      </c>
      <c r="M317" s="132"/>
    </row>
    <row r="318" spans="1:13" ht="25.5" x14ac:dyDescent="0.2">
      <c r="A318" s="55"/>
      <c r="B318" s="45"/>
      <c r="C318" s="28"/>
      <c r="D318" s="32" t="s">
        <v>24</v>
      </c>
      <c r="E318" s="27">
        <v>0.16</v>
      </c>
      <c r="F318" s="33"/>
      <c r="G318" s="33"/>
      <c r="H318" s="33">
        <v>5258.19</v>
      </c>
      <c r="I318" s="33"/>
      <c r="J318" s="33">
        <f t="shared" ref="J318" si="105">H318*E318</f>
        <v>841.31039999999996</v>
      </c>
      <c r="K318" s="33">
        <f t="shared" ref="K318:K320" si="106">J318*1.2</f>
        <v>1009.5724799999999</v>
      </c>
      <c r="L318" s="36" t="s">
        <v>28</v>
      </c>
      <c r="M318" s="132"/>
    </row>
    <row r="319" spans="1:13" ht="25.5" x14ac:dyDescent="0.2">
      <c r="A319" s="55"/>
      <c r="B319" s="45"/>
      <c r="C319" s="28"/>
      <c r="D319" s="32" t="s">
        <v>31</v>
      </c>
      <c r="E319" s="27">
        <v>0.09</v>
      </c>
      <c r="F319" s="33"/>
      <c r="G319" s="33"/>
      <c r="H319" s="33">
        <v>34428.800000000003</v>
      </c>
      <c r="I319" s="33">
        <v>1.25</v>
      </c>
      <c r="J319" s="33">
        <f>H319*E319*I319</f>
        <v>3873.2400000000002</v>
      </c>
      <c r="K319" s="33">
        <f t="shared" si="106"/>
        <v>4647.8879999999999</v>
      </c>
      <c r="L319" s="92" t="s">
        <v>163</v>
      </c>
      <c r="M319" s="132"/>
    </row>
    <row r="320" spans="1:13" ht="25.5" x14ac:dyDescent="0.2">
      <c r="A320" s="55"/>
      <c r="B320" s="45"/>
      <c r="C320" s="28"/>
      <c r="D320" s="32" t="s">
        <v>27</v>
      </c>
      <c r="E320" s="27">
        <v>0.16</v>
      </c>
      <c r="F320" s="33"/>
      <c r="G320" s="33"/>
      <c r="H320" s="33">
        <v>866.6</v>
      </c>
      <c r="I320" s="33"/>
      <c r="J320" s="33">
        <f>H320</f>
        <v>866.6</v>
      </c>
      <c r="K320" s="33">
        <f t="shared" si="106"/>
        <v>1039.92</v>
      </c>
      <c r="L320" s="36" t="s">
        <v>3</v>
      </c>
      <c r="M320" s="132"/>
    </row>
    <row r="321" spans="1:13" ht="38.25" customHeight="1" x14ac:dyDescent="0.2">
      <c r="A321" s="55">
        <v>75</v>
      </c>
      <c r="B321" s="44" t="s">
        <v>40</v>
      </c>
      <c r="C321" s="28" t="s">
        <v>133</v>
      </c>
      <c r="D321" s="16" t="s">
        <v>134</v>
      </c>
      <c r="E321" s="27"/>
      <c r="F321" s="33">
        <v>14735.86</v>
      </c>
      <c r="G321" s="33"/>
      <c r="H321" s="33"/>
      <c r="I321" s="33"/>
      <c r="J321" s="33">
        <f>SUM(J322:J327)</f>
        <v>16681.723399999999</v>
      </c>
      <c r="K321" s="33">
        <f>SUM(K322:K327)</f>
        <v>20018.068079999997</v>
      </c>
      <c r="L321" s="36"/>
      <c r="M321" s="132" t="s">
        <v>12</v>
      </c>
    </row>
    <row r="322" spans="1:13" ht="25.5" x14ac:dyDescent="0.2">
      <c r="A322" s="55"/>
      <c r="B322" s="45"/>
      <c r="C322" s="7"/>
      <c r="D322" s="33" t="s">
        <v>23</v>
      </c>
      <c r="E322" s="27">
        <v>1.36</v>
      </c>
      <c r="F322" s="33"/>
      <c r="G322" s="33"/>
      <c r="H322" s="33">
        <v>1802.74</v>
      </c>
      <c r="I322" s="33">
        <v>1.25</v>
      </c>
      <c r="J322" s="33">
        <f>H322*E322*I322</f>
        <v>3064.6579999999999</v>
      </c>
      <c r="K322" s="33">
        <f>J322*1.2</f>
        <v>3677.5895999999998</v>
      </c>
      <c r="L322" s="41" t="s">
        <v>153</v>
      </c>
      <c r="M322" s="132"/>
    </row>
    <row r="323" spans="1:13" s="26" customFormat="1" ht="25.5" x14ac:dyDescent="0.2">
      <c r="A323" s="55"/>
      <c r="B323" s="45"/>
      <c r="C323" s="7"/>
      <c r="D323" s="33" t="s">
        <v>23</v>
      </c>
      <c r="E323" s="27">
        <v>0.34</v>
      </c>
      <c r="F323" s="33"/>
      <c r="G323" s="33"/>
      <c r="H323" s="33">
        <v>879.54</v>
      </c>
      <c r="I323" s="33">
        <v>1.25</v>
      </c>
      <c r="J323" s="33">
        <f>H323*E323*I323</f>
        <v>373.80450000000002</v>
      </c>
      <c r="K323" s="33">
        <f t="shared" ref="K323:K327" si="107">J323*1.2</f>
        <v>448.56540000000001</v>
      </c>
      <c r="L323" s="86" t="s">
        <v>164</v>
      </c>
      <c r="M323" s="132"/>
    </row>
    <row r="324" spans="1:13" s="26" customFormat="1" ht="25.5" x14ac:dyDescent="0.2">
      <c r="A324" s="55"/>
      <c r="B324" s="45"/>
      <c r="C324" s="7"/>
      <c r="D324" s="33" t="s">
        <v>23</v>
      </c>
      <c r="E324" s="27">
        <v>0.38</v>
      </c>
      <c r="F324" s="33"/>
      <c r="G324" s="33"/>
      <c r="H324" s="33">
        <v>568.05999999999995</v>
      </c>
      <c r="I324" s="33">
        <v>1.25</v>
      </c>
      <c r="J324" s="33">
        <f>H324*E324*I324</f>
        <v>269.82849999999996</v>
      </c>
      <c r="K324" s="33">
        <f t="shared" si="107"/>
        <v>323.79419999999993</v>
      </c>
      <c r="L324" s="86" t="s">
        <v>165</v>
      </c>
      <c r="M324" s="132"/>
    </row>
    <row r="325" spans="1:13" ht="25.5" x14ac:dyDescent="0.2">
      <c r="A325" s="55"/>
      <c r="B325" s="45"/>
      <c r="C325" s="7"/>
      <c r="D325" s="32" t="s">
        <v>24</v>
      </c>
      <c r="E325" s="27">
        <v>0.53</v>
      </c>
      <c r="F325" s="33"/>
      <c r="G325" s="33"/>
      <c r="H325" s="33">
        <v>3355.08</v>
      </c>
      <c r="I325" s="33"/>
      <c r="J325" s="33">
        <f t="shared" ref="J325" si="108">H325*E325</f>
        <v>1778.1924000000001</v>
      </c>
      <c r="K325" s="33">
        <f t="shared" si="107"/>
        <v>2133.83088</v>
      </c>
      <c r="L325" s="36" t="s">
        <v>36</v>
      </c>
      <c r="M325" s="132"/>
    </row>
    <row r="326" spans="1:13" ht="25.5" x14ac:dyDescent="0.2">
      <c r="A326" s="55"/>
      <c r="B326" s="45"/>
      <c r="C326" s="7"/>
      <c r="D326" s="32" t="s">
        <v>31</v>
      </c>
      <c r="E326" s="27">
        <v>0.24</v>
      </c>
      <c r="F326" s="33"/>
      <c r="G326" s="33"/>
      <c r="H326" s="33">
        <v>34428.800000000003</v>
      </c>
      <c r="I326" s="33">
        <v>1.25</v>
      </c>
      <c r="J326" s="33">
        <f>H326*E326*I326</f>
        <v>10328.64</v>
      </c>
      <c r="K326" s="33">
        <f t="shared" si="107"/>
        <v>12394.367999999999</v>
      </c>
      <c r="L326" s="86" t="s">
        <v>163</v>
      </c>
      <c r="M326" s="132"/>
    </row>
    <row r="327" spans="1:13" ht="25.5" x14ac:dyDescent="0.2">
      <c r="A327" s="55"/>
      <c r="B327" s="45"/>
      <c r="C327" s="7"/>
      <c r="D327" s="32" t="s">
        <v>27</v>
      </c>
      <c r="E327" s="27">
        <v>0.53</v>
      </c>
      <c r="F327" s="33"/>
      <c r="G327" s="33"/>
      <c r="H327" s="33">
        <v>866.6</v>
      </c>
      <c r="I327" s="33"/>
      <c r="J327" s="33">
        <f>H327</f>
        <v>866.6</v>
      </c>
      <c r="K327" s="33">
        <f t="shared" si="107"/>
        <v>1039.92</v>
      </c>
      <c r="L327" s="36" t="s">
        <v>3</v>
      </c>
      <c r="M327" s="132"/>
    </row>
    <row r="328" spans="1:13" s="4" customFormat="1" ht="38.25" x14ac:dyDescent="0.2">
      <c r="A328" s="55">
        <v>76</v>
      </c>
      <c r="B328" s="44" t="s">
        <v>137</v>
      </c>
      <c r="C328" s="28" t="s">
        <v>135</v>
      </c>
      <c r="D328" s="32" t="s">
        <v>105</v>
      </c>
      <c r="E328" s="36">
        <v>4</v>
      </c>
      <c r="F328" s="33">
        <v>170.57</v>
      </c>
      <c r="G328" s="10"/>
      <c r="H328" s="33">
        <v>48.65</v>
      </c>
      <c r="I328" s="36">
        <v>1.25</v>
      </c>
      <c r="J328" s="33">
        <f t="shared" ref="J328" si="109">E328*H328*I328</f>
        <v>243.25</v>
      </c>
      <c r="K328" s="33">
        <f>J328*1.2</f>
        <v>291.89999999999998</v>
      </c>
      <c r="L328" s="86" t="s">
        <v>280</v>
      </c>
      <c r="M328" s="87" t="s">
        <v>12</v>
      </c>
    </row>
    <row r="329" spans="1:13" s="4" customFormat="1" ht="38.25" x14ac:dyDescent="0.2">
      <c r="A329" s="55">
        <v>77</v>
      </c>
      <c r="B329" s="44" t="s">
        <v>138</v>
      </c>
      <c r="C329" s="28" t="s">
        <v>136</v>
      </c>
      <c r="D329" s="32" t="s">
        <v>105</v>
      </c>
      <c r="E329" s="36">
        <v>4</v>
      </c>
      <c r="F329" s="33">
        <v>205.24</v>
      </c>
      <c r="G329" s="10"/>
      <c r="H329" s="33">
        <v>94.69</v>
      </c>
      <c r="I329" s="36">
        <v>1.25</v>
      </c>
      <c r="J329" s="33">
        <f t="shared" ref="J329" si="110">E329*H329*I329</f>
        <v>473.45</v>
      </c>
      <c r="K329" s="33">
        <f>J329*1.2</f>
        <v>568.14</v>
      </c>
      <c r="L329" s="92" t="s">
        <v>160</v>
      </c>
      <c r="M329" s="87" t="s">
        <v>12</v>
      </c>
    </row>
    <row r="330" spans="1:13" s="26" customFormat="1" ht="25.5" customHeight="1" x14ac:dyDescent="0.2">
      <c r="A330" s="55">
        <v>78</v>
      </c>
      <c r="B330" s="114" t="s">
        <v>393</v>
      </c>
      <c r="C330" s="121" t="s">
        <v>394</v>
      </c>
      <c r="D330" s="30" t="s">
        <v>61</v>
      </c>
      <c r="E330" s="36"/>
      <c r="F330" s="33">
        <v>1593</v>
      </c>
      <c r="G330" s="33"/>
      <c r="H330" s="33"/>
      <c r="I330" s="33"/>
      <c r="J330" s="33">
        <f>SUM(J331:J334)</f>
        <v>3659.4517447000003</v>
      </c>
      <c r="K330" s="33">
        <f>SUM(K331:K334)</f>
        <v>4391.3420936399998</v>
      </c>
      <c r="L330" s="36"/>
      <c r="M330" s="130" t="s">
        <v>121</v>
      </c>
    </row>
    <row r="331" spans="1:13" s="26" customFormat="1" ht="25.5" x14ac:dyDescent="0.2">
      <c r="A331" s="55"/>
      <c r="B331" s="45"/>
      <c r="C331" s="28"/>
      <c r="D331" s="33" t="s">
        <v>13</v>
      </c>
      <c r="E331" s="27">
        <v>0.33100000000000002</v>
      </c>
      <c r="F331" s="33"/>
      <c r="G331" s="33"/>
      <c r="H331" s="34">
        <v>1929.53</v>
      </c>
      <c r="I331" s="33">
        <v>1.29</v>
      </c>
      <c r="J331" s="33">
        <f>E331*H331*I331</f>
        <v>823.89001470000005</v>
      </c>
      <c r="K331" s="33">
        <f t="shared" ref="K331:K334" si="111">J331*1.2</f>
        <v>988.66801764000002</v>
      </c>
      <c r="L331" s="110" t="s">
        <v>149</v>
      </c>
      <c r="M331" s="130"/>
    </row>
    <row r="332" spans="1:13" s="26" customFormat="1" ht="18" customHeight="1" x14ac:dyDescent="0.2">
      <c r="A332" s="55"/>
      <c r="B332" s="45"/>
      <c r="C332" s="28"/>
      <c r="D332" s="33" t="s">
        <v>15</v>
      </c>
      <c r="E332" s="27">
        <v>0.33100000000000002</v>
      </c>
      <c r="F332" s="33"/>
      <c r="G332" s="33"/>
      <c r="H332" s="34">
        <v>1262.83</v>
      </c>
      <c r="I332" s="33"/>
      <c r="J332" s="33">
        <f>E332*H332</f>
        <v>417.99673000000001</v>
      </c>
      <c r="K332" s="33">
        <f t="shared" si="111"/>
        <v>501.59607599999998</v>
      </c>
      <c r="L332" s="110" t="s">
        <v>16</v>
      </c>
      <c r="M332" s="130"/>
    </row>
    <row r="333" spans="1:13" s="26" customFormat="1" ht="18" customHeight="1" x14ac:dyDescent="0.2">
      <c r="A333" s="55"/>
      <c r="B333" s="45"/>
      <c r="C333" s="28"/>
      <c r="D333" s="33" t="s">
        <v>17</v>
      </c>
      <c r="E333" s="27">
        <v>1.038</v>
      </c>
      <c r="F333" s="33"/>
      <c r="G333" s="33"/>
      <c r="H333" s="34">
        <v>1562.5</v>
      </c>
      <c r="I333" s="33"/>
      <c r="J333" s="33">
        <f t="shared" ref="J333" si="112">E333*H333</f>
        <v>1621.875</v>
      </c>
      <c r="K333" s="33">
        <f t="shared" si="111"/>
        <v>1946.25</v>
      </c>
      <c r="L333" s="110" t="s">
        <v>20</v>
      </c>
      <c r="M333" s="130"/>
    </row>
    <row r="334" spans="1:13" s="26" customFormat="1" ht="18" customHeight="1" x14ac:dyDescent="0.2">
      <c r="A334" s="55"/>
      <c r="B334" s="45"/>
      <c r="C334" s="28"/>
      <c r="D334" s="33" t="s">
        <v>25</v>
      </c>
      <c r="E334" s="35">
        <v>1</v>
      </c>
      <c r="F334" s="29"/>
      <c r="G334" s="29"/>
      <c r="H334" s="34">
        <v>795.69</v>
      </c>
      <c r="I334" s="33"/>
      <c r="J334" s="33">
        <f>E334*H334</f>
        <v>795.69</v>
      </c>
      <c r="K334" s="33">
        <f t="shared" si="111"/>
        <v>954.82799999999997</v>
      </c>
      <c r="L334" s="36" t="s">
        <v>19</v>
      </c>
      <c r="M334" s="131"/>
    </row>
    <row r="335" spans="1:13" s="26" customFormat="1" ht="25.5" x14ac:dyDescent="0.2">
      <c r="A335" s="36">
        <v>79</v>
      </c>
      <c r="B335" s="114" t="s">
        <v>395</v>
      </c>
      <c r="C335" s="121" t="s">
        <v>396</v>
      </c>
      <c r="D335" s="27"/>
      <c r="E335" s="36"/>
      <c r="F335" s="33">
        <v>1769</v>
      </c>
      <c r="G335" s="33"/>
      <c r="H335" s="33">
        <f>SUM(H336:H337)</f>
        <v>2212.2399999999998</v>
      </c>
      <c r="I335" s="33"/>
      <c r="J335" s="33">
        <f>SUM(J336:J337)</f>
        <v>2658.9250000000002</v>
      </c>
      <c r="K335" s="33">
        <f>SUM(K336:K337)</f>
        <v>3190.71</v>
      </c>
      <c r="L335" s="110"/>
      <c r="M335" s="136" t="s">
        <v>12</v>
      </c>
    </row>
    <row r="336" spans="1:13" s="26" customFormat="1" ht="25.5" x14ac:dyDescent="0.2">
      <c r="A336" s="36"/>
      <c r="B336" s="58"/>
      <c r="C336" s="28"/>
      <c r="D336" s="37" t="s">
        <v>7</v>
      </c>
      <c r="E336" s="36">
        <v>1</v>
      </c>
      <c r="F336" s="33"/>
      <c r="G336" s="33"/>
      <c r="H336" s="33">
        <v>1786.74</v>
      </c>
      <c r="I336" s="33">
        <v>1.25</v>
      </c>
      <c r="J336" s="33">
        <f>H336*E336*I336</f>
        <v>2233.4250000000002</v>
      </c>
      <c r="K336" s="38">
        <f>J336*1.2</f>
        <v>2680.11</v>
      </c>
      <c r="L336" s="112" t="s">
        <v>166</v>
      </c>
      <c r="M336" s="136"/>
    </row>
    <row r="337" spans="1:13" s="26" customFormat="1" ht="12.75" x14ac:dyDescent="0.2">
      <c r="A337" s="36"/>
      <c r="B337" s="58"/>
      <c r="C337" s="28"/>
      <c r="D337" s="33" t="s">
        <v>26</v>
      </c>
      <c r="E337" s="36">
        <v>1</v>
      </c>
      <c r="F337" s="33"/>
      <c r="G337" s="33"/>
      <c r="H337" s="33">
        <v>425.5</v>
      </c>
      <c r="I337" s="36"/>
      <c r="J337" s="33">
        <f>E337*H337</f>
        <v>425.5</v>
      </c>
      <c r="K337" s="38">
        <f t="shared" ref="K337" si="113">J337*1.2</f>
        <v>510.59999999999997</v>
      </c>
      <c r="L337" s="110" t="s">
        <v>22</v>
      </c>
      <c r="M337" s="136"/>
    </row>
    <row r="338" spans="1:13" s="26" customFormat="1" ht="25.5" customHeight="1" x14ac:dyDescent="0.2">
      <c r="A338" s="55">
        <v>80</v>
      </c>
      <c r="B338" s="114" t="s">
        <v>397</v>
      </c>
      <c r="C338" s="121" t="s">
        <v>398</v>
      </c>
      <c r="D338" s="30" t="s">
        <v>399</v>
      </c>
      <c r="E338" s="13"/>
      <c r="F338" s="33">
        <v>572</v>
      </c>
      <c r="G338" s="33"/>
      <c r="H338" s="33"/>
      <c r="I338" s="33"/>
      <c r="J338" s="33">
        <f>SUM(J339:J341)</f>
        <v>1087.5405975000001</v>
      </c>
      <c r="K338" s="33">
        <f>SUM(K339:K341)</f>
        <v>1305.0487170000001</v>
      </c>
      <c r="L338" s="36"/>
      <c r="M338" s="130" t="s">
        <v>12</v>
      </c>
    </row>
    <row r="339" spans="1:13" s="26" customFormat="1" ht="25.5" x14ac:dyDescent="0.2">
      <c r="A339" s="55"/>
      <c r="B339" s="45"/>
      <c r="C339" s="28"/>
      <c r="D339" s="33" t="s">
        <v>23</v>
      </c>
      <c r="E339" s="27">
        <v>1.9E-2</v>
      </c>
      <c r="F339" s="33"/>
      <c r="G339" s="33"/>
      <c r="H339" s="33">
        <v>5096.21</v>
      </c>
      <c r="I339" s="33">
        <v>1.25</v>
      </c>
      <c r="J339" s="33">
        <f>H339*E339*I339</f>
        <v>121.0349875</v>
      </c>
      <c r="K339" s="33">
        <f>J339*1.2</f>
        <v>145.241985</v>
      </c>
      <c r="L339" s="110" t="s">
        <v>400</v>
      </c>
      <c r="M339" s="130"/>
    </row>
    <row r="340" spans="1:13" s="26" customFormat="1" ht="25.5" x14ac:dyDescent="0.2">
      <c r="A340" s="55"/>
      <c r="B340" s="45"/>
      <c r="C340" s="28"/>
      <c r="D340" s="32" t="s">
        <v>24</v>
      </c>
      <c r="E340" s="27">
        <v>1.9E-2</v>
      </c>
      <c r="F340" s="33"/>
      <c r="G340" s="33"/>
      <c r="H340" s="33">
        <v>5258.19</v>
      </c>
      <c r="I340" s="33"/>
      <c r="J340" s="33">
        <f t="shared" ref="J340" si="114">H340*E340</f>
        <v>99.905609999999996</v>
      </c>
      <c r="K340" s="33">
        <f t="shared" ref="K340:K341" si="115">J340*1.2</f>
        <v>119.88673199999999</v>
      </c>
      <c r="L340" s="36" t="s">
        <v>28</v>
      </c>
      <c r="M340" s="130"/>
    </row>
    <row r="341" spans="1:13" s="26" customFormat="1" ht="25.5" x14ac:dyDescent="0.2">
      <c r="A341" s="55"/>
      <c r="B341" s="45"/>
      <c r="C341" s="28"/>
      <c r="D341" s="32" t="s">
        <v>27</v>
      </c>
      <c r="E341" s="27">
        <v>1.9E-2</v>
      </c>
      <c r="F341" s="33"/>
      <c r="G341" s="33"/>
      <c r="H341" s="33">
        <v>866.6</v>
      </c>
      <c r="I341" s="33"/>
      <c r="J341" s="33">
        <f>H341</f>
        <v>866.6</v>
      </c>
      <c r="K341" s="33">
        <f t="shared" si="115"/>
        <v>1039.92</v>
      </c>
      <c r="L341" s="36" t="s">
        <v>3</v>
      </c>
      <c r="M341" s="130"/>
    </row>
    <row r="342" spans="1:13" s="26" customFormat="1" ht="25.5" x14ac:dyDescent="0.2">
      <c r="A342" s="36">
        <v>81</v>
      </c>
      <c r="B342" s="114" t="s">
        <v>401</v>
      </c>
      <c r="C342" s="121" t="s">
        <v>402</v>
      </c>
      <c r="D342" s="27"/>
      <c r="E342" s="36"/>
      <c r="F342" s="33">
        <v>1680</v>
      </c>
      <c r="G342" s="33"/>
      <c r="H342" s="33">
        <f>SUM(H343:H344)</f>
        <v>1629.88</v>
      </c>
      <c r="I342" s="33"/>
      <c r="J342" s="33">
        <f>SUM(J343:J344)</f>
        <v>1930.9750000000001</v>
      </c>
      <c r="K342" s="33">
        <f>SUM(K343:K344)</f>
        <v>2317.17</v>
      </c>
      <c r="L342" s="110"/>
      <c r="M342" s="136" t="s">
        <v>12</v>
      </c>
    </row>
    <row r="343" spans="1:13" s="26" customFormat="1" ht="25.5" x14ac:dyDescent="0.2">
      <c r="A343" s="36"/>
      <c r="B343" s="58"/>
      <c r="C343" s="28"/>
      <c r="D343" s="37" t="s">
        <v>7</v>
      </c>
      <c r="E343" s="36">
        <v>1</v>
      </c>
      <c r="F343" s="33"/>
      <c r="G343" s="33"/>
      <c r="H343" s="33">
        <v>1204.3800000000001</v>
      </c>
      <c r="I343" s="33">
        <v>1.25</v>
      </c>
      <c r="J343" s="33">
        <f>H343*E343*I343</f>
        <v>1505.4750000000001</v>
      </c>
      <c r="K343" s="38">
        <f>J343*1.2</f>
        <v>1806.5700000000002</v>
      </c>
      <c r="L343" s="112" t="s">
        <v>403</v>
      </c>
      <c r="M343" s="136"/>
    </row>
    <row r="344" spans="1:13" s="26" customFormat="1" ht="12.75" x14ac:dyDescent="0.2">
      <c r="A344" s="36"/>
      <c r="B344" s="58"/>
      <c r="C344" s="28"/>
      <c r="D344" s="33" t="s">
        <v>26</v>
      </c>
      <c r="E344" s="36">
        <v>1</v>
      </c>
      <c r="F344" s="33"/>
      <c r="G344" s="33"/>
      <c r="H344" s="33">
        <v>425.5</v>
      </c>
      <c r="I344" s="36"/>
      <c r="J344" s="33">
        <f>E344*H344</f>
        <v>425.5</v>
      </c>
      <c r="K344" s="38">
        <f>J344*1.2</f>
        <v>510.59999999999997</v>
      </c>
      <c r="L344" s="110" t="s">
        <v>22</v>
      </c>
      <c r="M344" s="136"/>
    </row>
    <row r="345" spans="1:13" s="26" customFormat="1" ht="25.5" x14ac:dyDescent="0.2">
      <c r="A345" s="55">
        <v>82</v>
      </c>
      <c r="B345" s="30" t="s">
        <v>186</v>
      </c>
      <c r="C345" s="28" t="s">
        <v>185</v>
      </c>
      <c r="D345" s="30" t="s">
        <v>41</v>
      </c>
      <c r="E345" s="13"/>
      <c r="F345" s="33">
        <v>1045.6500000000001</v>
      </c>
      <c r="G345" s="33"/>
      <c r="H345" s="33"/>
      <c r="I345" s="33"/>
      <c r="J345" s="33">
        <f>SUM(J346:J348)</f>
        <v>2400.7594749999998</v>
      </c>
      <c r="K345" s="33">
        <f>SUM(K346:K348)</f>
        <v>2880.9113699999998</v>
      </c>
      <c r="L345" s="36"/>
      <c r="M345" s="132" t="s">
        <v>12</v>
      </c>
    </row>
    <row r="346" spans="1:13" s="26" customFormat="1" ht="25.5" x14ac:dyDescent="0.2">
      <c r="A346" s="55"/>
      <c r="B346" s="45"/>
      <c r="C346" s="28"/>
      <c r="D346" s="33" t="s">
        <v>23</v>
      </c>
      <c r="E346" s="27">
        <v>0.17</v>
      </c>
      <c r="F346" s="33"/>
      <c r="G346" s="33"/>
      <c r="H346" s="33">
        <v>3599.39</v>
      </c>
      <c r="I346" s="33">
        <v>1.25</v>
      </c>
      <c r="J346" s="33">
        <f>H346*E346*I346</f>
        <v>764.87037499999997</v>
      </c>
      <c r="K346" s="33">
        <f>J346*1.2</f>
        <v>917.84444999999994</v>
      </c>
      <c r="L346" s="94" t="s">
        <v>157</v>
      </c>
      <c r="M346" s="132"/>
    </row>
    <row r="347" spans="1:13" s="26" customFormat="1" ht="25.5" x14ac:dyDescent="0.2">
      <c r="A347" s="55"/>
      <c r="B347" s="45"/>
      <c r="C347" s="28"/>
      <c r="D347" s="32" t="s">
        <v>24</v>
      </c>
      <c r="E347" s="27">
        <v>0.17</v>
      </c>
      <c r="F347" s="33"/>
      <c r="G347" s="33"/>
      <c r="H347" s="33">
        <v>4525.2299999999996</v>
      </c>
      <c r="I347" s="33"/>
      <c r="J347" s="33">
        <f t="shared" ref="J347" si="116">H347*E347</f>
        <v>769.28909999999996</v>
      </c>
      <c r="K347" s="33">
        <f t="shared" ref="K347:K348" si="117">J347*1.2</f>
        <v>923.14691999999991</v>
      </c>
      <c r="L347" s="36" t="s">
        <v>30</v>
      </c>
      <c r="M347" s="132"/>
    </row>
    <row r="348" spans="1:13" s="26" customFormat="1" ht="25.5" x14ac:dyDescent="0.2">
      <c r="A348" s="55"/>
      <c r="B348" s="45"/>
      <c r="C348" s="28"/>
      <c r="D348" s="32" t="s">
        <v>27</v>
      </c>
      <c r="E348" s="27">
        <v>0.17</v>
      </c>
      <c r="F348" s="33"/>
      <c r="G348" s="33"/>
      <c r="H348" s="33">
        <v>866.6</v>
      </c>
      <c r="I348" s="33"/>
      <c r="J348" s="33">
        <f>H348</f>
        <v>866.6</v>
      </c>
      <c r="K348" s="33">
        <f t="shared" si="117"/>
        <v>1039.92</v>
      </c>
      <c r="L348" s="36" t="s">
        <v>3</v>
      </c>
      <c r="M348" s="132"/>
    </row>
    <row r="349" spans="1:13" s="26" customFormat="1" ht="25.5" x14ac:dyDescent="0.2">
      <c r="A349" s="55">
        <v>83</v>
      </c>
      <c r="B349" s="30" t="s">
        <v>188</v>
      </c>
      <c r="C349" s="28" t="s">
        <v>187</v>
      </c>
      <c r="D349" s="37"/>
      <c r="E349" s="39"/>
      <c r="F349" s="38">
        <v>4443.3100000000004</v>
      </c>
      <c r="G349" s="38"/>
      <c r="H349" s="38"/>
      <c r="I349" s="38"/>
      <c r="J349" s="38">
        <f>SUM(J350:J351)</f>
        <v>4918.4000000000005</v>
      </c>
      <c r="K349" s="38">
        <f>SUM(K350:K351)</f>
        <v>5902.08</v>
      </c>
      <c r="L349" s="96"/>
      <c r="M349" s="129" t="s">
        <v>12</v>
      </c>
    </row>
    <row r="350" spans="1:13" s="26" customFormat="1" ht="25.5" x14ac:dyDescent="0.2">
      <c r="A350" s="55"/>
      <c r="B350" s="30"/>
      <c r="C350" s="28"/>
      <c r="D350" s="37" t="s">
        <v>7</v>
      </c>
      <c r="E350" s="39">
        <v>1</v>
      </c>
      <c r="F350" s="38"/>
      <c r="G350" s="38"/>
      <c r="H350" s="38">
        <v>3840.03</v>
      </c>
      <c r="I350" s="38">
        <v>1.25</v>
      </c>
      <c r="J350" s="38">
        <f>H350*E350*I350</f>
        <v>4800.0375000000004</v>
      </c>
      <c r="K350" s="38">
        <f>J350*1.2</f>
        <v>5760.0450000000001</v>
      </c>
      <c r="L350" s="96" t="s">
        <v>189</v>
      </c>
      <c r="M350" s="130"/>
    </row>
    <row r="351" spans="1:13" s="26" customFormat="1" ht="25.5" x14ac:dyDescent="0.2">
      <c r="A351" s="55"/>
      <c r="B351" s="30"/>
      <c r="C351" s="28"/>
      <c r="D351" s="32" t="s">
        <v>105</v>
      </c>
      <c r="E351" s="39">
        <v>1</v>
      </c>
      <c r="F351" s="38"/>
      <c r="G351" s="38"/>
      <c r="H351" s="33">
        <v>94.69</v>
      </c>
      <c r="I351" s="36">
        <v>1.25</v>
      </c>
      <c r="J351" s="33">
        <f t="shared" ref="J351" si="118">E351*H351*I351</f>
        <v>118.3625</v>
      </c>
      <c r="K351" s="38">
        <f>J351*1.2</f>
        <v>142.035</v>
      </c>
      <c r="L351" s="94" t="s">
        <v>160</v>
      </c>
      <c r="M351" s="131"/>
    </row>
    <row r="352" spans="1:13" s="26" customFormat="1" ht="25.5" x14ac:dyDescent="0.2">
      <c r="A352" s="55">
        <v>84</v>
      </c>
      <c r="B352" s="30" t="s">
        <v>190</v>
      </c>
      <c r="C352" s="28" t="s">
        <v>191</v>
      </c>
      <c r="D352" s="30" t="s">
        <v>39</v>
      </c>
      <c r="E352" s="13"/>
      <c r="F352" s="33">
        <v>11753.12</v>
      </c>
      <c r="G352" s="33"/>
      <c r="H352" s="33"/>
      <c r="I352" s="33"/>
      <c r="J352" s="33">
        <f>SUM(J353:J356)</f>
        <v>17220.658299999999</v>
      </c>
      <c r="K352" s="33">
        <f>SUM(K353:K356)</f>
        <v>20664.789960000002</v>
      </c>
      <c r="L352" s="36"/>
      <c r="M352" s="132" t="s">
        <v>12</v>
      </c>
    </row>
    <row r="353" spans="1:13" s="26" customFormat="1" ht="25.5" x14ac:dyDescent="0.2">
      <c r="A353" s="55"/>
      <c r="B353" s="45"/>
      <c r="C353" s="28"/>
      <c r="D353" s="33" t="s">
        <v>23</v>
      </c>
      <c r="E353" s="27">
        <v>0.32</v>
      </c>
      <c r="F353" s="33"/>
      <c r="G353" s="33"/>
      <c r="H353" s="33">
        <v>4928</v>
      </c>
      <c r="I353" s="33">
        <v>1.25</v>
      </c>
      <c r="J353" s="33">
        <f>H353*E353*I353</f>
        <v>1971.2</v>
      </c>
      <c r="K353" s="33">
        <f>J353*1.2</f>
        <v>2365.44</v>
      </c>
      <c r="L353" s="94" t="s">
        <v>162</v>
      </c>
      <c r="M353" s="132"/>
    </row>
    <row r="354" spans="1:13" s="26" customFormat="1" ht="25.5" x14ac:dyDescent="0.2">
      <c r="A354" s="55"/>
      <c r="B354" s="45"/>
      <c r="C354" s="28"/>
      <c r="D354" s="32" t="s">
        <v>24</v>
      </c>
      <c r="E354" s="27">
        <v>0.32</v>
      </c>
      <c r="F354" s="33"/>
      <c r="G354" s="33"/>
      <c r="H354" s="33">
        <v>5258.19</v>
      </c>
      <c r="I354" s="33"/>
      <c r="J354" s="33">
        <f t="shared" ref="J354" si="119">H354*E354</f>
        <v>1682.6207999999999</v>
      </c>
      <c r="K354" s="33">
        <f t="shared" ref="K354:K356" si="120">J354*1.2</f>
        <v>2019.1449599999999</v>
      </c>
      <c r="L354" s="36" t="s">
        <v>28</v>
      </c>
      <c r="M354" s="132"/>
    </row>
    <row r="355" spans="1:13" s="26" customFormat="1" ht="25.5" x14ac:dyDescent="0.2">
      <c r="A355" s="55"/>
      <c r="B355" s="45"/>
      <c r="C355" s="28"/>
      <c r="D355" s="32" t="s">
        <v>31</v>
      </c>
      <c r="E355" s="27">
        <v>0.18</v>
      </c>
      <c r="F355" s="33"/>
      <c r="G355" s="33"/>
      <c r="H355" s="33">
        <v>56445.5</v>
      </c>
      <c r="I355" s="33">
        <v>1.25</v>
      </c>
      <c r="J355" s="33">
        <f>H355*E355*I355</f>
        <v>12700.237500000001</v>
      </c>
      <c r="K355" s="33">
        <f t="shared" si="120"/>
        <v>15240.285</v>
      </c>
      <c r="L355" s="94" t="s">
        <v>192</v>
      </c>
      <c r="M355" s="132"/>
    </row>
    <row r="356" spans="1:13" s="26" customFormat="1" ht="25.5" x14ac:dyDescent="0.2">
      <c r="A356" s="55"/>
      <c r="B356" s="45"/>
      <c r="C356" s="28"/>
      <c r="D356" s="32" t="s">
        <v>27</v>
      </c>
      <c r="E356" s="27">
        <v>0.32</v>
      </c>
      <c r="F356" s="33"/>
      <c r="G356" s="33"/>
      <c r="H356" s="33">
        <v>866.6</v>
      </c>
      <c r="I356" s="33"/>
      <c r="J356" s="33">
        <f>H356</f>
        <v>866.6</v>
      </c>
      <c r="K356" s="33">
        <f t="shared" si="120"/>
        <v>1039.92</v>
      </c>
      <c r="L356" s="36" t="s">
        <v>3</v>
      </c>
      <c r="M356" s="132"/>
    </row>
    <row r="357" spans="1:13" s="26" customFormat="1" ht="25.5" x14ac:dyDescent="0.2">
      <c r="A357" s="36">
        <v>85</v>
      </c>
      <c r="B357" s="30" t="s">
        <v>194</v>
      </c>
      <c r="C357" s="28" t="s">
        <v>193</v>
      </c>
      <c r="D357" s="27"/>
      <c r="E357" s="36"/>
      <c r="F357" s="33">
        <v>5132.6099999999997</v>
      </c>
      <c r="G357" s="33"/>
      <c r="H357" s="33">
        <f>SUM(H358:H359)</f>
        <v>18005.349999999999</v>
      </c>
      <c r="I357" s="33"/>
      <c r="J357" s="33">
        <f>SUM(J358:J359)</f>
        <v>21974.809999999998</v>
      </c>
      <c r="K357" s="33">
        <f>SUM(K358:K359)</f>
        <v>26369.771999999997</v>
      </c>
      <c r="L357" s="94"/>
      <c r="M357" s="136" t="s">
        <v>12</v>
      </c>
    </row>
    <row r="358" spans="1:13" s="26" customFormat="1" ht="25.5" x14ac:dyDescent="0.2">
      <c r="A358" s="36"/>
      <c r="B358" s="58"/>
      <c r="C358" s="28"/>
      <c r="D358" s="27" t="s">
        <v>6</v>
      </c>
      <c r="E358" s="36">
        <v>1</v>
      </c>
      <c r="F358" s="33"/>
      <c r="G358" s="33"/>
      <c r="H358" s="33">
        <v>15877.84</v>
      </c>
      <c r="I358" s="33">
        <v>1.25</v>
      </c>
      <c r="J358" s="33">
        <f>H358*E358*I358</f>
        <v>19847.3</v>
      </c>
      <c r="K358" s="38">
        <f>J358*1.2</f>
        <v>23816.76</v>
      </c>
      <c r="L358" s="94" t="s">
        <v>158</v>
      </c>
      <c r="M358" s="136"/>
    </row>
    <row r="359" spans="1:13" s="26" customFormat="1" ht="12.75" x14ac:dyDescent="0.2">
      <c r="A359" s="36"/>
      <c r="B359" s="58"/>
      <c r="C359" s="28"/>
      <c r="D359" s="33" t="s">
        <v>26</v>
      </c>
      <c r="E359" s="36">
        <v>1</v>
      </c>
      <c r="F359" s="33"/>
      <c r="G359" s="33"/>
      <c r="H359" s="33">
        <v>2127.5100000000002</v>
      </c>
      <c r="I359" s="36"/>
      <c r="J359" s="33">
        <f>E359*H359</f>
        <v>2127.5100000000002</v>
      </c>
      <c r="K359" s="38">
        <f t="shared" ref="K359" si="121">J359*1.2</f>
        <v>2553.0120000000002</v>
      </c>
      <c r="L359" s="94" t="s">
        <v>159</v>
      </c>
      <c r="M359" s="136"/>
    </row>
    <row r="360" spans="1:13" s="26" customFormat="1" ht="25.5" x14ac:dyDescent="0.2">
      <c r="A360" s="55">
        <v>86</v>
      </c>
      <c r="B360" s="30" t="s">
        <v>195</v>
      </c>
      <c r="C360" s="28" t="s">
        <v>196</v>
      </c>
      <c r="D360" s="16" t="s">
        <v>197</v>
      </c>
      <c r="E360" s="27"/>
      <c r="F360" s="33">
        <v>10570.78</v>
      </c>
      <c r="G360" s="33"/>
      <c r="H360" s="33"/>
      <c r="I360" s="33"/>
      <c r="J360" s="33">
        <f>SUM(J361:J365)</f>
        <v>11616.306199999999</v>
      </c>
      <c r="K360" s="33">
        <f>SUM(K361:K365)</f>
        <v>13939.567439999999</v>
      </c>
      <c r="L360" s="36"/>
      <c r="M360" s="132" t="s">
        <v>12</v>
      </c>
    </row>
    <row r="361" spans="1:13" s="26" customFormat="1" ht="25.5" x14ac:dyDescent="0.2">
      <c r="A361" s="55"/>
      <c r="B361" s="45"/>
      <c r="C361" s="7"/>
      <c r="D361" s="33" t="s">
        <v>23</v>
      </c>
      <c r="E361" s="27">
        <v>0.84</v>
      </c>
      <c r="F361" s="33"/>
      <c r="G361" s="33"/>
      <c r="H361" s="33">
        <v>1173.72</v>
      </c>
      <c r="I361" s="33">
        <v>1.25</v>
      </c>
      <c r="J361" s="33">
        <f>H361*E361*I361</f>
        <v>1232.4059999999999</v>
      </c>
      <c r="K361" s="33">
        <f>J361*1.2</f>
        <v>1478.8871999999999</v>
      </c>
      <c r="L361" s="94" t="s">
        <v>198</v>
      </c>
      <c r="M361" s="132"/>
    </row>
    <row r="362" spans="1:13" s="26" customFormat="1" ht="25.5" x14ac:dyDescent="0.2">
      <c r="A362" s="55"/>
      <c r="B362" s="45"/>
      <c r="C362" s="7"/>
      <c r="D362" s="32" t="s">
        <v>24</v>
      </c>
      <c r="E362" s="27">
        <v>0.84</v>
      </c>
      <c r="F362" s="33"/>
      <c r="G362" s="33"/>
      <c r="H362" s="33">
        <v>3355.08</v>
      </c>
      <c r="I362" s="33"/>
      <c r="J362" s="33">
        <f t="shared" ref="J362" si="122">H362*E362</f>
        <v>2818.2671999999998</v>
      </c>
      <c r="K362" s="33">
        <f t="shared" ref="K362:K365" si="123">J362*1.2</f>
        <v>3381.9206399999998</v>
      </c>
      <c r="L362" s="36" t="s">
        <v>36</v>
      </c>
      <c r="M362" s="132"/>
    </row>
    <row r="363" spans="1:13" s="26" customFormat="1" ht="25.5" x14ac:dyDescent="0.2">
      <c r="A363" s="55"/>
      <c r="B363" s="45"/>
      <c r="C363" s="7"/>
      <c r="D363" s="32" t="s">
        <v>31</v>
      </c>
      <c r="E363" s="27">
        <v>0.12</v>
      </c>
      <c r="F363" s="33"/>
      <c r="G363" s="33"/>
      <c r="H363" s="33">
        <v>42200.72</v>
      </c>
      <c r="I363" s="33">
        <v>1.25</v>
      </c>
      <c r="J363" s="33">
        <f>H363*E363*I363</f>
        <v>6330.1080000000002</v>
      </c>
      <c r="K363" s="33">
        <f t="shared" si="123"/>
        <v>7596.1296000000002</v>
      </c>
      <c r="L363" s="94" t="s">
        <v>281</v>
      </c>
      <c r="M363" s="132"/>
    </row>
    <row r="364" spans="1:13" s="26" customFormat="1" ht="25.5" x14ac:dyDescent="0.2">
      <c r="A364" s="55"/>
      <c r="B364" s="45"/>
      <c r="C364" s="7"/>
      <c r="D364" s="32" t="s">
        <v>27</v>
      </c>
      <c r="E364" s="27">
        <v>0.84</v>
      </c>
      <c r="F364" s="33"/>
      <c r="G364" s="33"/>
      <c r="H364" s="33">
        <v>866.6</v>
      </c>
      <c r="I364" s="33"/>
      <c r="J364" s="33">
        <f>H364</f>
        <v>866.6</v>
      </c>
      <c r="K364" s="33">
        <f t="shared" si="123"/>
        <v>1039.92</v>
      </c>
      <c r="L364" s="36" t="s">
        <v>3</v>
      </c>
      <c r="M364" s="132"/>
    </row>
    <row r="365" spans="1:13" s="26" customFormat="1" ht="25.5" x14ac:dyDescent="0.2">
      <c r="A365" s="55"/>
      <c r="B365" s="45"/>
      <c r="C365" s="7"/>
      <c r="D365" s="32" t="s">
        <v>105</v>
      </c>
      <c r="E365" s="39">
        <v>6</v>
      </c>
      <c r="F365" s="38"/>
      <c r="G365" s="38"/>
      <c r="H365" s="33">
        <v>49.19</v>
      </c>
      <c r="I365" s="36">
        <v>1.25</v>
      </c>
      <c r="J365" s="33">
        <f t="shared" ref="J365" si="124">E365*H365*I365</f>
        <v>368.92499999999995</v>
      </c>
      <c r="K365" s="33">
        <f t="shared" si="123"/>
        <v>442.70999999999992</v>
      </c>
      <c r="L365" s="94" t="s">
        <v>216</v>
      </c>
      <c r="M365" s="93"/>
    </row>
    <row r="366" spans="1:13" s="26" customFormat="1" ht="25.5" customHeight="1" x14ac:dyDescent="0.2">
      <c r="A366" s="55">
        <v>87</v>
      </c>
      <c r="B366" s="30" t="s">
        <v>199</v>
      </c>
      <c r="C366" s="28" t="s">
        <v>200</v>
      </c>
      <c r="D366" s="30" t="s">
        <v>61</v>
      </c>
      <c r="E366" s="36"/>
      <c r="F366" s="33">
        <v>3155.38</v>
      </c>
      <c r="G366" s="33"/>
      <c r="H366" s="33"/>
      <c r="I366" s="33"/>
      <c r="J366" s="33">
        <f>SUM(J367:J370)</f>
        <v>6644.2106241000001</v>
      </c>
      <c r="K366" s="33">
        <f>SUM(K367:K370)</f>
        <v>7973.0527489199994</v>
      </c>
      <c r="L366" s="36"/>
      <c r="M366" s="130" t="s">
        <v>121</v>
      </c>
    </row>
    <row r="367" spans="1:13" s="26" customFormat="1" ht="25.5" x14ac:dyDescent="0.2">
      <c r="A367" s="55"/>
      <c r="B367" s="45"/>
      <c r="C367" s="28"/>
      <c r="D367" s="33" t="s">
        <v>13</v>
      </c>
      <c r="E367" s="27">
        <v>0.69299999999999995</v>
      </c>
      <c r="F367" s="33"/>
      <c r="G367" s="33"/>
      <c r="H367" s="34">
        <v>1929.53</v>
      </c>
      <c r="I367" s="33">
        <v>1.29</v>
      </c>
      <c r="J367" s="33">
        <f>E367*H367*I367</f>
        <v>1724.9419341</v>
      </c>
      <c r="K367" s="33">
        <f t="shared" ref="K367:K370" si="125">J367*1.2</f>
        <v>2069.9303209199998</v>
      </c>
      <c r="L367" s="94" t="s">
        <v>149</v>
      </c>
      <c r="M367" s="130"/>
    </row>
    <row r="368" spans="1:13" s="26" customFormat="1" ht="18" customHeight="1" x14ac:dyDescent="0.2">
      <c r="A368" s="55"/>
      <c r="B368" s="45"/>
      <c r="C368" s="28"/>
      <c r="D368" s="33" t="s">
        <v>15</v>
      </c>
      <c r="E368" s="27">
        <v>0.69299999999999995</v>
      </c>
      <c r="F368" s="33"/>
      <c r="G368" s="33"/>
      <c r="H368" s="34">
        <v>1262.83</v>
      </c>
      <c r="I368" s="33"/>
      <c r="J368" s="33">
        <f>E368*H368</f>
        <v>875.14118999999994</v>
      </c>
      <c r="K368" s="33">
        <f t="shared" si="125"/>
        <v>1050.1694279999999</v>
      </c>
      <c r="L368" s="94" t="s">
        <v>16</v>
      </c>
      <c r="M368" s="130"/>
    </row>
    <row r="369" spans="1:13" s="26" customFormat="1" ht="18" customHeight="1" x14ac:dyDescent="0.2">
      <c r="A369" s="55"/>
      <c r="B369" s="45"/>
      <c r="C369" s="28"/>
      <c r="D369" s="33" t="s">
        <v>17</v>
      </c>
      <c r="E369" s="27">
        <v>2.0790000000000002</v>
      </c>
      <c r="F369" s="33"/>
      <c r="G369" s="33"/>
      <c r="H369" s="34">
        <v>1562.5</v>
      </c>
      <c r="I369" s="33"/>
      <c r="J369" s="33">
        <f t="shared" ref="J369" si="126">E369*H369</f>
        <v>3248.4375000000005</v>
      </c>
      <c r="K369" s="33">
        <f t="shared" si="125"/>
        <v>3898.1250000000005</v>
      </c>
      <c r="L369" s="94" t="s">
        <v>20</v>
      </c>
      <c r="M369" s="130"/>
    </row>
    <row r="370" spans="1:13" s="26" customFormat="1" ht="18" customHeight="1" x14ac:dyDescent="0.2">
      <c r="A370" s="55"/>
      <c r="B370" s="45"/>
      <c r="C370" s="28"/>
      <c r="D370" s="33" t="s">
        <v>25</v>
      </c>
      <c r="E370" s="35">
        <v>1</v>
      </c>
      <c r="F370" s="29"/>
      <c r="G370" s="29"/>
      <c r="H370" s="34">
        <v>795.69</v>
      </c>
      <c r="I370" s="33"/>
      <c r="J370" s="33">
        <f>E370*H370</f>
        <v>795.69</v>
      </c>
      <c r="K370" s="33">
        <f t="shared" si="125"/>
        <v>954.82799999999997</v>
      </c>
      <c r="L370" s="36" t="s">
        <v>19</v>
      </c>
      <c r="M370" s="131"/>
    </row>
    <row r="371" spans="1:13" s="4" customFormat="1" ht="29.25" customHeight="1" x14ac:dyDescent="0.2">
      <c r="A371" s="55">
        <v>88</v>
      </c>
      <c r="B371" s="30" t="s">
        <v>202</v>
      </c>
      <c r="C371" s="28" t="s">
        <v>201</v>
      </c>
      <c r="D371" s="32"/>
      <c r="E371" s="36"/>
      <c r="F371" s="33">
        <v>2393.9</v>
      </c>
      <c r="G371" s="10"/>
      <c r="H371" s="10"/>
      <c r="I371" s="11"/>
      <c r="J371" s="33">
        <f>SUM(J372:J373)</f>
        <v>3203.125</v>
      </c>
      <c r="K371" s="33">
        <f>SUM(K372:K373)</f>
        <v>3843.75</v>
      </c>
      <c r="L371" s="12"/>
      <c r="M371" s="132" t="s">
        <v>12</v>
      </c>
    </row>
    <row r="372" spans="1:13" s="4" customFormat="1" ht="30.75" customHeight="1" x14ac:dyDescent="0.2">
      <c r="A372" s="55"/>
      <c r="B372" s="45"/>
      <c r="C372" s="14"/>
      <c r="D372" s="32" t="s">
        <v>21</v>
      </c>
      <c r="E372" s="36">
        <v>1</v>
      </c>
      <c r="F372" s="33"/>
      <c r="G372" s="33"/>
      <c r="H372" s="33">
        <v>2222.1</v>
      </c>
      <c r="I372" s="36">
        <v>1.25</v>
      </c>
      <c r="J372" s="33">
        <f>E372*H372*I372</f>
        <v>2777.625</v>
      </c>
      <c r="K372" s="33">
        <f>J372*1.2</f>
        <v>3333.15</v>
      </c>
      <c r="L372" s="94" t="s">
        <v>156</v>
      </c>
      <c r="M372" s="132"/>
    </row>
    <row r="373" spans="1:13" s="4" customFormat="1" ht="30.75" customHeight="1" x14ac:dyDescent="0.2">
      <c r="A373" s="55"/>
      <c r="B373" s="45"/>
      <c r="C373" s="14"/>
      <c r="D373" s="33" t="s">
        <v>26</v>
      </c>
      <c r="E373" s="36">
        <v>1</v>
      </c>
      <c r="F373" s="33"/>
      <c r="G373" s="33"/>
      <c r="H373" s="33">
        <v>425.5</v>
      </c>
      <c r="I373" s="36"/>
      <c r="J373" s="33">
        <f>E373*H373</f>
        <v>425.5</v>
      </c>
      <c r="K373" s="33">
        <f>J373*1.2</f>
        <v>510.59999999999997</v>
      </c>
      <c r="L373" s="94" t="s">
        <v>22</v>
      </c>
      <c r="M373" s="132"/>
    </row>
    <row r="374" spans="1:13" s="4" customFormat="1" ht="27" customHeight="1" x14ac:dyDescent="0.2">
      <c r="A374" s="54">
        <v>89</v>
      </c>
      <c r="B374" s="30" t="s">
        <v>204</v>
      </c>
      <c r="C374" s="28" t="s">
        <v>203</v>
      </c>
      <c r="D374" s="38"/>
      <c r="E374" s="22"/>
      <c r="F374" s="38">
        <v>1406.06</v>
      </c>
      <c r="G374" s="23"/>
      <c r="H374" s="24"/>
      <c r="I374" s="38"/>
      <c r="J374" s="38">
        <f>SUM(J375:J377)</f>
        <v>2217.15</v>
      </c>
      <c r="K374" s="38">
        <f>SUM(K375:K377)</f>
        <v>2660.58</v>
      </c>
      <c r="L374" s="39"/>
      <c r="M374" s="133" t="s">
        <v>12</v>
      </c>
    </row>
    <row r="375" spans="1:13" s="26" customFormat="1" ht="25.5" x14ac:dyDescent="0.2">
      <c r="A375" s="54"/>
      <c r="B375" s="46"/>
      <c r="C375" s="53"/>
      <c r="D375" s="37" t="s">
        <v>7</v>
      </c>
      <c r="E375" s="39">
        <v>1</v>
      </c>
      <c r="F375" s="38"/>
      <c r="G375" s="38"/>
      <c r="H375" s="38">
        <v>1338.63</v>
      </c>
      <c r="I375" s="38">
        <v>1.25</v>
      </c>
      <c r="J375" s="38">
        <f>H375*E375*I375</f>
        <v>1673.2875000000001</v>
      </c>
      <c r="K375" s="38">
        <f>J375*1.2</f>
        <v>2007.9450000000002</v>
      </c>
      <c r="L375" s="96" t="s">
        <v>152</v>
      </c>
      <c r="M375" s="134"/>
    </row>
    <row r="376" spans="1:13" s="26" customFormat="1" ht="25.5" x14ac:dyDescent="0.2">
      <c r="A376" s="54"/>
      <c r="B376" s="46"/>
      <c r="C376" s="53"/>
      <c r="D376" s="32" t="s">
        <v>105</v>
      </c>
      <c r="E376" s="39">
        <v>1</v>
      </c>
      <c r="F376" s="38"/>
      <c r="G376" s="38"/>
      <c r="H376" s="33">
        <v>94.69</v>
      </c>
      <c r="I376" s="36">
        <v>1.25</v>
      </c>
      <c r="J376" s="33">
        <f t="shared" ref="J376" si="127">E376*H376*I376</f>
        <v>118.3625</v>
      </c>
      <c r="K376" s="33">
        <f>J376*1.2</f>
        <v>142.035</v>
      </c>
      <c r="L376" s="94" t="s">
        <v>160</v>
      </c>
      <c r="M376" s="134"/>
    </row>
    <row r="377" spans="1:13" s="4" customFormat="1" ht="12.75" x14ac:dyDescent="0.2">
      <c r="A377" s="55"/>
      <c r="B377" s="45"/>
      <c r="C377" s="14"/>
      <c r="D377" s="33" t="s">
        <v>26</v>
      </c>
      <c r="E377" s="36">
        <v>1</v>
      </c>
      <c r="F377" s="33"/>
      <c r="G377" s="33"/>
      <c r="H377" s="33">
        <v>425.5</v>
      </c>
      <c r="I377" s="36"/>
      <c r="J377" s="33">
        <f>E377*H377</f>
        <v>425.5</v>
      </c>
      <c r="K377" s="38">
        <f>J377*1.2</f>
        <v>510.59999999999997</v>
      </c>
      <c r="L377" s="94" t="s">
        <v>22</v>
      </c>
      <c r="M377" s="135"/>
    </row>
    <row r="378" spans="1:13" s="4" customFormat="1" ht="25.5" customHeight="1" x14ac:dyDescent="0.2">
      <c r="A378" s="55">
        <v>90</v>
      </c>
      <c r="B378" s="30" t="s">
        <v>206</v>
      </c>
      <c r="C378" s="28" t="s">
        <v>205</v>
      </c>
      <c r="D378" s="17" t="s">
        <v>47</v>
      </c>
      <c r="E378" s="37"/>
      <c r="F378" s="38">
        <v>577.91999999999996</v>
      </c>
      <c r="G378" s="38"/>
      <c r="H378" s="38"/>
      <c r="I378" s="38"/>
      <c r="J378" s="38">
        <f>SUM(J379:J383)</f>
        <v>1059.6006</v>
      </c>
      <c r="K378" s="38">
        <f>SUM(K379:K383)</f>
        <v>1271.52072</v>
      </c>
      <c r="L378" s="39"/>
      <c r="M378" s="129" t="s">
        <v>12</v>
      </c>
    </row>
    <row r="379" spans="1:13" s="4" customFormat="1" ht="25.5" x14ac:dyDescent="0.2">
      <c r="A379" s="55"/>
      <c r="B379" s="45"/>
      <c r="C379" s="28"/>
      <c r="D379" s="33" t="s">
        <v>13</v>
      </c>
      <c r="E379" s="27">
        <v>0.25</v>
      </c>
      <c r="F379" s="33"/>
      <c r="G379" s="33"/>
      <c r="H379" s="34">
        <v>963.68</v>
      </c>
      <c r="I379" s="33">
        <v>1.43</v>
      </c>
      <c r="J379" s="33">
        <f>E379*H379*I379</f>
        <v>344.51559999999995</v>
      </c>
      <c r="K379" s="38">
        <f t="shared" ref="K379:K383" si="128">J379*1.2</f>
        <v>413.41871999999995</v>
      </c>
      <c r="L379" s="94" t="s">
        <v>147</v>
      </c>
      <c r="M379" s="130"/>
    </row>
    <row r="380" spans="1:13" s="4" customFormat="1" ht="16.5" customHeight="1" x14ac:dyDescent="0.2">
      <c r="A380" s="55"/>
      <c r="B380" s="45"/>
      <c r="C380" s="28"/>
      <c r="D380" s="33" t="s">
        <v>15</v>
      </c>
      <c r="E380" s="27">
        <v>0.25</v>
      </c>
      <c r="F380" s="33"/>
      <c r="G380" s="33"/>
      <c r="H380" s="34">
        <v>949.02</v>
      </c>
      <c r="I380" s="33"/>
      <c r="J380" s="33">
        <f>E380*H380</f>
        <v>237.255</v>
      </c>
      <c r="K380" s="38">
        <f t="shared" si="128"/>
        <v>284.70599999999996</v>
      </c>
      <c r="L380" s="94" t="s">
        <v>44</v>
      </c>
      <c r="M380" s="130"/>
    </row>
    <row r="381" spans="1:13" s="4" customFormat="1" ht="16.5" customHeight="1" x14ac:dyDescent="0.2">
      <c r="A381" s="55"/>
      <c r="B381" s="45"/>
      <c r="C381" s="28"/>
      <c r="D381" s="33" t="s">
        <v>17</v>
      </c>
      <c r="E381" s="27">
        <v>0.25</v>
      </c>
      <c r="F381" s="33"/>
      <c r="G381" s="33"/>
      <c r="H381" s="34">
        <v>664.4</v>
      </c>
      <c r="I381" s="33"/>
      <c r="J381" s="33">
        <f t="shared" ref="J381" si="129">E381*H381</f>
        <v>166.1</v>
      </c>
      <c r="K381" s="38">
        <f t="shared" si="128"/>
        <v>199.32</v>
      </c>
      <c r="L381" s="94" t="s">
        <v>48</v>
      </c>
      <c r="M381" s="130"/>
    </row>
    <row r="382" spans="1:13" s="4" customFormat="1" ht="25.5" x14ac:dyDescent="0.2">
      <c r="A382" s="55"/>
      <c r="B382" s="45"/>
      <c r="C382" s="28"/>
      <c r="D382" s="32" t="s">
        <v>105</v>
      </c>
      <c r="E382" s="39">
        <v>1</v>
      </c>
      <c r="F382" s="38"/>
      <c r="G382" s="38"/>
      <c r="H382" s="33">
        <v>62.16</v>
      </c>
      <c r="I382" s="36">
        <v>1.25</v>
      </c>
      <c r="J382" s="33">
        <f t="shared" ref="J382" si="130">E382*H382*I382</f>
        <v>77.699999999999989</v>
      </c>
      <c r="K382" s="38">
        <f t="shared" si="128"/>
        <v>93.239999999999981</v>
      </c>
      <c r="L382" s="94" t="s">
        <v>217</v>
      </c>
      <c r="M382" s="130"/>
    </row>
    <row r="383" spans="1:13" s="4" customFormat="1" ht="16.5" customHeight="1" x14ac:dyDescent="0.2">
      <c r="A383" s="55"/>
      <c r="B383" s="45"/>
      <c r="C383" s="28"/>
      <c r="D383" s="33" t="s">
        <v>25</v>
      </c>
      <c r="E383" s="35">
        <v>1</v>
      </c>
      <c r="F383" s="29"/>
      <c r="G383" s="29"/>
      <c r="H383" s="34">
        <v>234.03</v>
      </c>
      <c r="I383" s="33"/>
      <c r="J383" s="33">
        <f>E383*H383</f>
        <v>234.03</v>
      </c>
      <c r="K383" s="38">
        <f t="shared" si="128"/>
        <v>280.83600000000001</v>
      </c>
      <c r="L383" s="36" t="s">
        <v>50</v>
      </c>
      <c r="M383" s="131"/>
    </row>
    <row r="384" spans="1:13" s="26" customFormat="1" ht="25.5" customHeight="1" x14ac:dyDescent="0.2">
      <c r="A384" s="55">
        <v>91</v>
      </c>
      <c r="B384" s="30" t="s">
        <v>208</v>
      </c>
      <c r="C384" s="28" t="s">
        <v>207</v>
      </c>
      <c r="D384" s="30" t="s">
        <v>61</v>
      </c>
      <c r="E384" s="36"/>
      <c r="F384" s="33">
        <v>1553.23</v>
      </c>
      <c r="G384" s="33"/>
      <c r="H384" s="33"/>
      <c r="I384" s="33"/>
      <c r="J384" s="33">
        <f>SUM(J385:J388)</f>
        <v>3580.6998210000002</v>
      </c>
      <c r="K384" s="33">
        <f>SUM(K385:K388)</f>
        <v>4296.8397851999998</v>
      </c>
      <c r="L384" s="36"/>
      <c r="M384" s="130" t="s">
        <v>121</v>
      </c>
    </row>
    <row r="385" spans="1:13" s="26" customFormat="1" ht="25.5" x14ac:dyDescent="0.2">
      <c r="A385" s="55"/>
      <c r="B385" s="45"/>
      <c r="C385" s="28"/>
      <c r="D385" s="33" t="s">
        <v>13</v>
      </c>
      <c r="E385" s="27">
        <v>0.33</v>
      </c>
      <c r="F385" s="33"/>
      <c r="G385" s="33"/>
      <c r="H385" s="34">
        <v>1929.53</v>
      </c>
      <c r="I385" s="33">
        <v>1.29</v>
      </c>
      <c r="J385" s="33">
        <f>E385*H385*I385</f>
        <v>821.40092100000004</v>
      </c>
      <c r="K385" s="33">
        <f t="shared" ref="K385:K388" si="131">J385*1.2</f>
        <v>985.68110520000005</v>
      </c>
      <c r="L385" s="94" t="s">
        <v>149</v>
      </c>
      <c r="M385" s="130"/>
    </row>
    <row r="386" spans="1:13" s="26" customFormat="1" ht="18" customHeight="1" x14ac:dyDescent="0.2">
      <c r="A386" s="55"/>
      <c r="B386" s="45"/>
      <c r="C386" s="28"/>
      <c r="D386" s="33" t="s">
        <v>15</v>
      </c>
      <c r="E386" s="27">
        <v>0.33</v>
      </c>
      <c r="F386" s="33"/>
      <c r="G386" s="33"/>
      <c r="H386" s="34">
        <v>1262.83</v>
      </c>
      <c r="I386" s="33"/>
      <c r="J386" s="33">
        <f>E386*H386</f>
        <v>416.73390000000001</v>
      </c>
      <c r="K386" s="33">
        <f t="shared" si="131"/>
        <v>500.08067999999997</v>
      </c>
      <c r="L386" s="94" t="s">
        <v>16</v>
      </c>
      <c r="M386" s="130"/>
    </row>
    <row r="387" spans="1:13" s="26" customFormat="1" ht="18" customHeight="1" x14ac:dyDescent="0.2">
      <c r="A387" s="55"/>
      <c r="B387" s="45"/>
      <c r="C387" s="28"/>
      <c r="D387" s="33" t="s">
        <v>17</v>
      </c>
      <c r="E387" s="27">
        <v>0.99</v>
      </c>
      <c r="F387" s="33"/>
      <c r="G387" s="33"/>
      <c r="H387" s="34">
        <v>1562.5</v>
      </c>
      <c r="I387" s="33"/>
      <c r="J387" s="33">
        <f t="shared" ref="J387" si="132">E387*H387</f>
        <v>1546.875</v>
      </c>
      <c r="K387" s="33">
        <f t="shared" si="131"/>
        <v>1856.25</v>
      </c>
      <c r="L387" s="94" t="s">
        <v>20</v>
      </c>
      <c r="M387" s="130"/>
    </row>
    <row r="388" spans="1:13" s="26" customFormat="1" ht="18" customHeight="1" x14ac:dyDescent="0.2">
      <c r="A388" s="55"/>
      <c r="B388" s="45"/>
      <c r="C388" s="28"/>
      <c r="D388" s="33" t="s">
        <v>25</v>
      </c>
      <c r="E388" s="35">
        <v>1</v>
      </c>
      <c r="F388" s="29"/>
      <c r="G388" s="29"/>
      <c r="H388" s="34">
        <v>795.69</v>
      </c>
      <c r="I388" s="33"/>
      <c r="J388" s="33">
        <f>E388*H388</f>
        <v>795.69</v>
      </c>
      <c r="K388" s="33">
        <f t="shared" si="131"/>
        <v>954.82799999999997</v>
      </c>
      <c r="L388" s="36" t="s">
        <v>19</v>
      </c>
      <c r="M388" s="131"/>
    </row>
    <row r="389" spans="1:13" s="26" customFormat="1" ht="25.5" x14ac:dyDescent="0.2">
      <c r="A389" s="36">
        <v>92</v>
      </c>
      <c r="B389" s="30" t="s">
        <v>210</v>
      </c>
      <c r="C389" s="28" t="s">
        <v>209</v>
      </c>
      <c r="D389" s="27"/>
      <c r="E389" s="36"/>
      <c r="F389" s="33">
        <v>4357.0600000000004</v>
      </c>
      <c r="G389" s="33"/>
      <c r="H389" s="33">
        <f>SUM(H390:H392)</f>
        <v>9344.94</v>
      </c>
      <c r="I389" s="33"/>
      <c r="J389" s="33">
        <f>SUM(J390:J392)</f>
        <v>11503.8825</v>
      </c>
      <c r="K389" s="33">
        <f>SUM(K390:K392)</f>
        <v>13804.659</v>
      </c>
      <c r="L389" s="94"/>
      <c r="M389" s="136" t="s">
        <v>12</v>
      </c>
    </row>
    <row r="390" spans="1:13" s="26" customFormat="1" ht="25.5" x14ac:dyDescent="0.2">
      <c r="A390" s="36"/>
      <c r="B390" s="58"/>
      <c r="C390" s="28"/>
      <c r="D390" s="27" t="s">
        <v>6</v>
      </c>
      <c r="E390" s="36">
        <v>1</v>
      </c>
      <c r="F390" s="33"/>
      <c r="G390" s="33"/>
      <c r="H390" s="33">
        <v>8541.08</v>
      </c>
      <c r="I390" s="33">
        <v>1.25</v>
      </c>
      <c r="J390" s="33">
        <f>H390*E390*I390</f>
        <v>10676.35</v>
      </c>
      <c r="K390" s="38">
        <f>J390*1.2</f>
        <v>12811.62</v>
      </c>
      <c r="L390" s="94" t="s">
        <v>211</v>
      </c>
      <c r="M390" s="136"/>
    </row>
    <row r="391" spans="1:13" s="26" customFormat="1" ht="25.5" x14ac:dyDescent="0.2">
      <c r="A391" s="36"/>
      <c r="B391" s="58"/>
      <c r="C391" s="28"/>
      <c r="D391" s="32" t="s">
        <v>105</v>
      </c>
      <c r="E391" s="39">
        <v>1</v>
      </c>
      <c r="F391" s="38"/>
      <c r="G391" s="38"/>
      <c r="H391" s="33">
        <v>94.69</v>
      </c>
      <c r="I391" s="36">
        <v>1.25</v>
      </c>
      <c r="J391" s="33">
        <f t="shared" ref="J391" si="133">E391*H391*I391</f>
        <v>118.3625</v>
      </c>
      <c r="K391" s="38">
        <f>J391*1.2</f>
        <v>142.035</v>
      </c>
      <c r="L391" s="94" t="s">
        <v>160</v>
      </c>
      <c r="M391" s="136"/>
    </row>
    <row r="392" spans="1:13" s="26" customFormat="1" ht="12.75" x14ac:dyDescent="0.2">
      <c r="A392" s="36"/>
      <c r="B392" s="58"/>
      <c r="C392" s="28"/>
      <c r="D392" s="33" t="s">
        <v>26</v>
      </c>
      <c r="E392" s="36">
        <v>1</v>
      </c>
      <c r="F392" s="33"/>
      <c r="G392" s="33"/>
      <c r="H392" s="33">
        <v>709.17</v>
      </c>
      <c r="I392" s="36"/>
      <c r="J392" s="33">
        <f>E392*H392</f>
        <v>709.17</v>
      </c>
      <c r="K392" s="38">
        <f t="shared" ref="K392" si="134">J392*1.2</f>
        <v>851.00399999999991</v>
      </c>
      <c r="L392" s="94" t="s">
        <v>212</v>
      </c>
      <c r="M392" s="136"/>
    </row>
    <row r="393" spans="1:13" s="26" customFormat="1" ht="25.5" x14ac:dyDescent="0.2">
      <c r="A393" s="55">
        <v>93</v>
      </c>
      <c r="B393" s="30" t="s">
        <v>214</v>
      </c>
      <c r="C393" s="28" t="s">
        <v>213</v>
      </c>
      <c r="D393" s="30" t="s">
        <v>39</v>
      </c>
      <c r="E393" s="13"/>
      <c r="F393" s="33">
        <v>3586.42</v>
      </c>
      <c r="G393" s="33"/>
      <c r="H393" s="33"/>
      <c r="I393" s="33"/>
      <c r="J393" s="33">
        <f>SUM(J394:J396)</f>
        <v>6575.6949999999997</v>
      </c>
      <c r="K393" s="33">
        <f>SUM(K394:K396)</f>
        <v>7890.8339999999998</v>
      </c>
      <c r="L393" s="36"/>
      <c r="M393" s="132" t="s">
        <v>12</v>
      </c>
    </row>
    <row r="394" spans="1:13" s="26" customFormat="1" ht="25.5" x14ac:dyDescent="0.2">
      <c r="A394" s="55"/>
      <c r="B394" s="45"/>
      <c r="C394" s="28"/>
      <c r="D394" s="33" t="s">
        <v>23</v>
      </c>
      <c r="E394" s="27">
        <v>0.5</v>
      </c>
      <c r="F394" s="33"/>
      <c r="G394" s="33"/>
      <c r="H394" s="33">
        <v>4928</v>
      </c>
      <c r="I394" s="33">
        <v>1.25</v>
      </c>
      <c r="J394" s="33">
        <f>H394*E394*I394</f>
        <v>3080</v>
      </c>
      <c r="K394" s="33">
        <f>J394*1.2</f>
        <v>3696</v>
      </c>
      <c r="L394" s="94" t="s">
        <v>162</v>
      </c>
      <c r="M394" s="132"/>
    </row>
    <row r="395" spans="1:13" s="26" customFormat="1" ht="25.5" x14ac:dyDescent="0.2">
      <c r="A395" s="55"/>
      <c r="B395" s="45"/>
      <c r="C395" s="28"/>
      <c r="D395" s="32" t="s">
        <v>24</v>
      </c>
      <c r="E395" s="27">
        <v>0.5</v>
      </c>
      <c r="F395" s="33"/>
      <c r="G395" s="33"/>
      <c r="H395" s="33">
        <v>5258.19</v>
      </c>
      <c r="I395" s="33"/>
      <c r="J395" s="33">
        <f t="shared" ref="J395" si="135">H395*E395</f>
        <v>2629.0949999999998</v>
      </c>
      <c r="K395" s="33">
        <f t="shared" ref="K395:K396" si="136">J395*1.2</f>
        <v>3154.9139999999998</v>
      </c>
      <c r="L395" s="36" t="s">
        <v>28</v>
      </c>
      <c r="M395" s="132"/>
    </row>
    <row r="396" spans="1:13" s="26" customFormat="1" ht="25.5" x14ac:dyDescent="0.2">
      <c r="A396" s="55"/>
      <c r="B396" s="45"/>
      <c r="C396" s="28"/>
      <c r="D396" s="32" t="s">
        <v>27</v>
      </c>
      <c r="E396" s="27">
        <v>0.5</v>
      </c>
      <c r="F396" s="33"/>
      <c r="G396" s="33"/>
      <c r="H396" s="33">
        <v>866.6</v>
      </c>
      <c r="I396" s="33"/>
      <c r="J396" s="33">
        <f>H396</f>
        <v>866.6</v>
      </c>
      <c r="K396" s="33">
        <f t="shared" si="136"/>
        <v>1039.92</v>
      </c>
      <c r="L396" s="36" t="s">
        <v>3</v>
      </c>
      <c r="M396" s="132"/>
    </row>
    <row r="397" spans="1:13" s="4" customFormat="1" ht="12.75" x14ac:dyDescent="0.2">
      <c r="A397" s="55">
        <v>94</v>
      </c>
      <c r="B397" s="30" t="s">
        <v>218</v>
      </c>
      <c r="C397" s="28" t="s">
        <v>219</v>
      </c>
      <c r="D397" s="32"/>
      <c r="E397" s="36"/>
      <c r="F397" s="33">
        <v>4960.17</v>
      </c>
      <c r="G397" s="10"/>
      <c r="H397" s="10"/>
      <c r="I397" s="11"/>
      <c r="J397" s="33">
        <f>SUM(J398:J399)</f>
        <v>6406.25</v>
      </c>
      <c r="K397" s="33">
        <f>SUM(K398:K399)</f>
        <v>7687.5</v>
      </c>
      <c r="L397" s="12"/>
      <c r="M397" s="132" t="s">
        <v>12</v>
      </c>
    </row>
    <row r="398" spans="1:13" s="4" customFormat="1" ht="25.5" x14ac:dyDescent="0.2">
      <c r="A398" s="55"/>
      <c r="B398" s="45"/>
      <c r="C398" s="14"/>
      <c r="D398" s="32" t="s">
        <v>21</v>
      </c>
      <c r="E398" s="36">
        <v>2</v>
      </c>
      <c r="F398" s="33"/>
      <c r="G398" s="33"/>
      <c r="H398" s="33">
        <v>2222.1</v>
      </c>
      <c r="I398" s="36">
        <v>1.25</v>
      </c>
      <c r="J398" s="33">
        <f>E398*H398*I398</f>
        <v>5555.25</v>
      </c>
      <c r="K398" s="33">
        <f>J398*1.2</f>
        <v>6666.3</v>
      </c>
      <c r="L398" s="94" t="s">
        <v>156</v>
      </c>
      <c r="M398" s="132"/>
    </row>
    <row r="399" spans="1:13" s="4" customFormat="1" ht="12.75" x14ac:dyDescent="0.2">
      <c r="A399" s="55"/>
      <c r="B399" s="45"/>
      <c r="C399" s="14"/>
      <c r="D399" s="33" t="s">
        <v>26</v>
      </c>
      <c r="E399" s="36">
        <v>2</v>
      </c>
      <c r="F399" s="33"/>
      <c r="G399" s="33"/>
      <c r="H399" s="33">
        <v>425.5</v>
      </c>
      <c r="I399" s="36"/>
      <c r="J399" s="33">
        <f>E399*H399</f>
        <v>851</v>
      </c>
      <c r="K399" s="33">
        <f>J399*1.2</f>
        <v>1021.1999999999999</v>
      </c>
      <c r="L399" s="94" t="s">
        <v>22</v>
      </c>
      <c r="M399" s="132"/>
    </row>
    <row r="400" spans="1:13" s="26" customFormat="1" ht="25.5" x14ac:dyDescent="0.2">
      <c r="A400" s="55">
        <v>95</v>
      </c>
      <c r="B400" s="30" t="s">
        <v>220</v>
      </c>
      <c r="C400" s="28" t="s">
        <v>221</v>
      </c>
      <c r="D400" s="30" t="s">
        <v>39</v>
      </c>
      <c r="E400" s="13"/>
      <c r="F400" s="33">
        <v>45823.040000000001</v>
      </c>
      <c r="G400" s="33"/>
      <c r="H400" s="33"/>
      <c r="I400" s="33"/>
      <c r="J400" s="33">
        <f>SUM(J401:J404)</f>
        <v>65281.899350000007</v>
      </c>
      <c r="K400" s="33">
        <f>SUM(K401:K404)</f>
        <v>78338.279220000011</v>
      </c>
      <c r="L400" s="36"/>
      <c r="M400" s="132" t="s">
        <v>12</v>
      </c>
    </row>
    <row r="401" spans="1:13" s="26" customFormat="1" ht="25.5" x14ac:dyDescent="0.2">
      <c r="A401" s="55"/>
      <c r="B401" s="45"/>
      <c r="C401" s="28"/>
      <c r="D401" s="33" t="s">
        <v>23</v>
      </c>
      <c r="E401" s="27">
        <v>2.4900000000000002</v>
      </c>
      <c r="F401" s="33"/>
      <c r="G401" s="33"/>
      <c r="H401" s="33">
        <v>4928</v>
      </c>
      <c r="I401" s="33">
        <v>1.25</v>
      </c>
      <c r="J401" s="33">
        <f>H401*E401*I401</f>
        <v>15338.400000000001</v>
      </c>
      <c r="K401" s="33">
        <f>J401*1.2</f>
        <v>18406.080000000002</v>
      </c>
      <c r="L401" s="94" t="s">
        <v>162</v>
      </c>
      <c r="M401" s="132"/>
    </row>
    <row r="402" spans="1:13" s="26" customFormat="1" ht="25.5" x14ac:dyDescent="0.2">
      <c r="A402" s="55"/>
      <c r="B402" s="45"/>
      <c r="C402" s="28"/>
      <c r="D402" s="32" t="s">
        <v>24</v>
      </c>
      <c r="E402" s="27">
        <v>2.4900000000000002</v>
      </c>
      <c r="F402" s="33"/>
      <c r="G402" s="33"/>
      <c r="H402" s="33">
        <v>5258.19</v>
      </c>
      <c r="I402" s="33"/>
      <c r="J402" s="33">
        <f t="shared" ref="J402" si="137">H402*E402</f>
        <v>13092.893099999999</v>
      </c>
      <c r="K402" s="33">
        <f t="shared" ref="K402:K404" si="138">J402*1.2</f>
        <v>15711.471719999998</v>
      </c>
      <c r="L402" s="36" t="s">
        <v>28</v>
      </c>
      <c r="M402" s="132"/>
    </row>
    <row r="403" spans="1:13" s="26" customFormat="1" ht="25.5" x14ac:dyDescent="0.2">
      <c r="A403" s="55"/>
      <c r="B403" s="45"/>
      <c r="C403" s="28"/>
      <c r="D403" s="32" t="s">
        <v>31</v>
      </c>
      <c r="E403" s="27">
        <v>0.51</v>
      </c>
      <c r="F403" s="33"/>
      <c r="G403" s="33"/>
      <c r="H403" s="33">
        <v>56445.5</v>
      </c>
      <c r="I403" s="33">
        <v>1.25</v>
      </c>
      <c r="J403" s="33">
        <f>H403*E403*I403</f>
        <v>35984.006250000006</v>
      </c>
      <c r="K403" s="33">
        <f t="shared" si="138"/>
        <v>43180.807500000003</v>
      </c>
      <c r="L403" s="94" t="s">
        <v>192</v>
      </c>
      <c r="M403" s="132"/>
    </row>
    <row r="404" spans="1:13" s="26" customFormat="1" ht="25.5" x14ac:dyDescent="0.2">
      <c r="A404" s="55"/>
      <c r="B404" s="45"/>
      <c r="C404" s="28"/>
      <c r="D404" s="32" t="s">
        <v>27</v>
      </c>
      <c r="E404" s="27">
        <v>2.4900000000000002</v>
      </c>
      <c r="F404" s="33"/>
      <c r="G404" s="33"/>
      <c r="H404" s="33">
        <v>866.6</v>
      </c>
      <c r="I404" s="33"/>
      <c r="J404" s="33">
        <f>H404</f>
        <v>866.6</v>
      </c>
      <c r="K404" s="33">
        <f t="shared" si="138"/>
        <v>1039.92</v>
      </c>
      <c r="L404" s="36" t="s">
        <v>3</v>
      </c>
      <c r="M404" s="132"/>
    </row>
    <row r="405" spans="1:13" s="4" customFormat="1" ht="38.25" x14ac:dyDescent="0.2">
      <c r="A405" s="55">
        <v>96</v>
      </c>
      <c r="B405" s="30" t="s">
        <v>222</v>
      </c>
      <c r="C405" s="28" t="s">
        <v>232</v>
      </c>
      <c r="D405" s="32" t="s">
        <v>105</v>
      </c>
      <c r="E405" s="36">
        <v>2</v>
      </c>
      <c r="F405" s="33">
        <v>551.9</v>
      </c>
      <c r="G405" s="10"/>
      <c r="H405" s="33">
        <v>233.31</v>
      </c>
      <c r="I405" s="36">
        <v>1.25</v>
      </c>
      <c r="J405" s="33">
        <f t="shared" ref="J405" si="139">E405*H405*I405</f>
        <v>583.27499999999998</v>
      </c>
      <c r="K405" s="33">
        <f>J405*1.2</f>
        <v>699.93</v>
      </c>
      <c r="L405" s="94" t="s">
        <v>223</v>
      </c>
      <c r="M405" s="95" t="s">
        <v>12</v>
      </c>
    </row>
    <row r="406" spans="1:13" s="26" customFormat="1" ht="25.5" x14ac:dyDescent="0.2">
      <c r="A406" s="36">
        <v>97</v>
      </c>
      <c r="B406" s="30" t="s">
        <v>225</v>
      </c>
      <c r="C406" s="28" t="s">
        <v>224</v>
      </c>
      <c r="D406" s="27"/>
      <c r="E406" s="36"/>
      <c r="F406" s="33">
        <v>17301.3</v>
      </c>
      <c r="G406" s="33"/>
      <c r="H406" s="33">
        <f>SUM(H407:H409)</f>
        <v>6591.26</v>
      </c>
      <c r="I406" s="33"/>
      <c r="J406" s="33">
        <f>SUM(J407:J409)</f>
        <v>24531.122499999998</v>
      </c>
      <c r="K406" s="33">
        <f>SUM(K407:K409)</f>
        <v>29437.346999999998</v>
      </c>
      <c r="L406" s="94"/>
      <c r="M406" s="136" t="s">
        <v>12</v>
      </c>
    </row>
    <row r="407" spans="1:13" s="26" customFormat="1" ht="25.5" x14ac:dyDescent="0.2">
      <c r="A407" s="36"/>
      <c r="B407" s="58"/>
      <c r="C407" s="28"/>
      <c r="D407" s="32" t="s">
        <v>49</v>
      </c>
      <c r="E407" s="36">
        <v>1</v>
      </c>
      <c r="F407" s="33"/>
      <c r="G407" s="33"/>
      <c r="H407" s="33">
        <v>2968.29</v>
      </c>
      <c r="I407" s="33">
        <v>1.25</v>
      </c>
      <c r="J407" s="33">
        <f>H407*E407*I407</f>
        <v>3710.3625000000002</v>
      </c>
      <c r="K407" s="38">
        <f>J407*1.2</f>
        <v>4452.4350000000004</v>
      </c>
      <c r="L407" s="94" t="s">
        <v>226</v>
      </c>
      <c r="M407" s="136"/>
    </row>
    <row r="408" spans="1:13" s="26" customFormat="1" ht="25.5" x14ac:dyDescent="0.2">
      <c r="A408" s="36"/>
      <c r="B408" s="58"/>
      <c r="C408" s="28"/>
      <c r="D408" s="32" t="s">
        <v>227</v>
      </c>
      <c r="E408" s="39">
        <v>10</v>
      </c>
      <c r="F408" s="38"/>
      <c r="G408" s="38"/>
      <c r="H408" s="33">
        <v>1495.46</v>
      </c>
      <c r="I408" s="36">
        <v>1.25</v>
      </c>
      <c r="J408" s="33">
        <f t="shared" ref="J408" si="140">E408*H408*I408</f>
        <v>18693.25</v>
      </c>
      <c r="K408" s="33">
        <f>J408*1.2</f>
        <v>22431.899999999998</v>
      </c>
      <c r="L408" s="94" t="s">
        <v>228</v>
      </c>
      <c r="M408" s="136"/>
    </row>
    <row r="409" spans="1:13" s="26" customFormat="1" ht="12.75" x14ac:dyDescent="0.2">
      <c r="A409" s="36"/>
      <c r="B409" s="58"/>
      <c r="C409" s="28"/>
      <c r="D409" s="33" t="s">
        <v>26</v>
      </c>
      <c r="E409" s="36">
        <v>1</v>
      </c>
      <c r="F409" s="33"/>
      <c r="G409" s="33"/>
      <c r="H409" s="33">
        <v>2127.5100000000002</v>
      </c>
      <c r="I409" s="36"/>
      <c r="J409" s="33">
        <f>E409*H409</f>
        <v>2127.5100000000002</v>
      </c>
      <c r="K409" s="38">
        <f t="shared" ref="K409" si="141">J409*1.2</f>
        <v>2553.0120000000002</v>
      </c>
      <c r="L409" s="94" t="s">
        <v>159</v>
      </c>
      <c r="M409" s="136"/>
    </row>
    <row r="410" spans="1:13" s="26" customFormat="1" ht="25.5" x14ac:dyDescent="0.2">
      <c r="A410" s="55">
        <v>98</v>
      </c>
      <c r="B410" s="30" t="s">
        <v>229</v>
      </c>
      <c r="C410" s="28" t="s">
        <v>230</v>
      </c>
      <c r="D410" s="30" t="s">
        <v>39</v>
      </c>
      <c r="E410" s="13"/>
      <c r="F410" s="33">
        <v>102429.22</v>
      </c>
      <c r="G410" s="33"/>
      <c r="H410" s="33"/>
      <c r="I410" s="33"/>
      <c r="J410" s="33">
        <f>SUM(J411:J414)</f>
        <v>114380.11635000001</v>
      </c>
      <c r="K410" s="33">
        <f>SUM(K411:K414)</f>
        <v>137256.13962</v>
      </c>
      <c r="L410" s="36"/>
      <c r="M410" s="132" t="s">
        <v>12</v>
      </c>
    </row>
    <row r="411" spans="1:13" s="26" customFormat="1" ht="25.5" x14ac:dyDescent="0.2">
      <c r="A411" s="55"/>
      <c r="B411" s="45"/>
      <c r="C411" s="28"/>
      <c r="D411" s="33" t="s">
        <v>23</v>
      </c>
      <c r="E411" s="27">
        <v>6.79</v>
      </c>
      <c r="F411" s="33"/>
      <c r="G411" s="33"/>
      <c r="H411" s="33">
        <v>4928</v>
      </c>
      <c r="I411" s="33">
        <v>1.25</v>
      </c>
      <c r="J411" s="33">
        <f>H411*E411*I411</f>
        <v>41826.400000000001</v>
      </c>
      <c r="K411" s="33">
        <f>J411*1.2</f>
        <v>50191.68</v>
      </c>
      <c r="L411" s="94" t="s">
        <v>162</v>
      </c>
      <c r="M411" s="132"/>
    </row>
    <row r="412" spans="1:13" s="26" customFormat="1" ht="25.5" x14ac:dyDescent="0.2">
      <c r="A412" s="55"/>
      <c r="B412" s="45"/>
      <c r="C412" s="28"/>
      <c r="D412" s="32" t="s">
        <v>24</v>
      </c>
      <c r="E412" s="27">
        <v>6.79</v>
      </c>
      <c r="F412" s="33"/>
      <c r="G412" s="33"/>
      <c r="H412" s="33">
        <v>5258.19</v>
      </c>
      <c r="I412" s="33"/>
      <c r="J412" s="33">
        <f t="shared" ref="J412" si="142">H412*E412</f>
        <v>35703.110099999998</v>
      </c>
      <c r="K412" s="33">
        <f t="shared" ref="K412:K414" si="143">J412*1.2</f>
        <v>42843.732119999993</v>
      </c>
      <c r="L412" s="36" t="s">
        <v>28</v>
      </c>
      <c r="M412" s="132"/>
    </row>
    <row r="413" spans="1:13" s="26" customFormat="1" ht="25.5" x14ac:dyDescent="0.2">
      <c r="A413" s="55"/>
      <c r="B413" s="45"/>
      <c r="C413" s="28"/>
      <c r="D413" s="32" t="s">
        <v>31</v>
      </c>
      <c r="E413" s="27">
        <v>0.51</v>
      </c>
      <c r="F413" s="33"/>
      <c r="G413" s="33"/>
      <c r="H413" s="33">
        <v>56445.5</v>
      </c>
      <c r="I413" s="33">
        <v>1.25</v>
      </c>
      <c r="J413" s="33">
        <f>H413*E413*I413</f>
        <v>35984.006250000006</v>
      </c>
      <c r="K413" s="33">
        <f t="shared" si="143"/>
        <v>43180.807500000003</v>
      </c>
      <c r="L413" s="94" t="s">
        <v>192</v>
      </c>
      <c r="M413" s="132"/>
    </row>
    <row r="414" spans="1:13" s="26" customFormat="1" ht="25.5" x14ac:dyDescent="0.2">
      <c r="A414" s="55"/>
      <c r="B414" s="45"/>
      <c r="C414" s="28"/>
      <c r="D414" s="32" t="s">
        <v>27</v>
      </c>
      <c r="E414" s="27">
        <v>6.79</v>
      </c>
      <c r="F414" s="33"/>
      <c r="G414" s="33"/>
      <c r="H414" s="33">
        <v>866.6</v>
      </c>
      <c r="I414" s="33"/>
      <c r="J414" s="33">
        <f>H414</f>
        <v>866.6</v>
      </c>
      <c r="K414" s="33">
        <f t="shared" si="143"/>
        <v>1039.92</v>
      </c>
      <c r="L414" s="36" t="s">
        <v>3</v>
      </c>
      <c r="M414" s="132"/>
    </row>
    <row r="415" spans="1:13" s="4" customFormat="1" ht="38.25" x14ac:dyDescent="0.2">
      <c r="A415" s="55">
        <v>99</v>
      </c>
      <c r="B415" s="30" t="s">
        <v>231</v>
      </c>
      <c r="C415" s="28" t="s">
        <v>233</v>
      </c>
      <c r="D415" s="32" t="s">
        <v>105</v>
      </c>
      <c r="E415" s="36">
        <v>2</v>
      </c>
      <c r="F415" s="33">
        <v>551.9</v>
      </c>
      <c r="G415" s="10"/>
      <c r="H415" s="33">
        <v>233.31</v>
      </c>
      <c r="I415" s="36">
        <v>1.25</v>
      </c>
      <c r="J415" s="33">
        <f t="shared" ref="J415" si="144">E415*H415*I415</f>
        <v>583.27499999999998</v>
      </c>
      <c r="K415" s="33">
        <f>J415*1.2</f>
        <v>699.93</v>
      </c>
      <c r="L415" s="94" t="s">
        <v>223</v>
      </c>
      <c r="M415" s="95" t="s">
        <v>12</v>
      </c>
    </row>
    <row r="416" spans="1:13" s="26" customFormat="1" ht="25.5" x14ac:dyDescent="0.2">
      <c r="A416" s="55">
        <v>100</v>
      </c>
      <c r="B416" s="30" t="s">
        <v>235</v>
      </c>
      <c r="C416" s="28" t="s">
        <v>234</v>
      </c>
      <c r="D416" s="30" t="s">
        <v>39</v>
      </c>
      <c r="E416" s="13"/>
      <c r="F416" s="33">
        <v>1304.94</v>
      </c>
      <c r="G416" s="33"/>
      <c r="H416" s="33"/>
      <c r="I416" s="33"/>
      <c r="J416" s="33">
        <f>SUM(J417:J419)</f>
        <v>3150.2379999999998</v>
      </c>
      <c r="K416" s="33">
        <f>SUM(K417:K419)</f>
        <v>3780.2855999999997</v>
      </c>
      <c r="L416" s="36"/>
      <c r="M416" s="132" t="s">
        <v>12</v>
      </c>
    </row>
    <row r="417" spans="1:13" s="26" customFormat="1" ht="25.5" x14ac:dyDescent="0.2">
      <c r="A417" s="55"/>
      <c r="B417" s="45"/>
      <c r="C417" s="28"/>
      <c r="D417" s="33" t="s">
        <v>23</v>
      </c>
      <c r="E417" s="27">
        <v>0.2</v>
      </c>
      <c r="F417" s="33"/>
      <c r="G417" s="33"/>
      <c r="H417" s="33">
        <v>4928</v>
      </c>
      <c r="I417" s="33">
        <v>1.25</v>
      </c>
      <c r="J417" s="33">
        <f>H417*E417*I417</f>
        <v>1232</v>
      </c>
      <c r="K417" s="33">
        <f>J417*1.2</f>
        <v>1478.3999999999999</v>
      </c>
      <c r="L417" s="99" t="s">
        <v>162</v>
      </c>
      <c r="M417" s="132"/>
    </row>
    <row r="418" spans="1:13" s="26" customFormat="1" ht="25.5" x14ac:dyDescent="0.2">
      <c r="A418" s="55"/>
      <c r="B418" s="45"/>
      <c r="C418" s="28"/>
      <c r="D418" s="32" t="s">
        <v>24</v>
      </c>
      <c r="E418" s="27">
        <v>0.2</v>
      </c>
      <c r="F418" s="33"/>
      <c r="G418" s="33"/>
      <c r="H418" s="33">
        <v>5258.19</v>
      </c>
      <c r="I418" s="33"/>
      <c r="J418" s="33">
        <f t="shared" ref="J418" si="145">H418*E418</f>
        <v>1051.6379999999999</v>
      </c>
      <c r="K418" s="33">
        <f t="shared" ref="K418:K419" si="146">J418*1.2</f>
        <v>1261.9655999999998</v>
      </c>
      <c r="L418" s="36" t="s">
        <v>28</v>
      </c>
      <c r="M418" s="132"/>
    </row>
    <row r="419" spans="1:13" s="26" customFormat="1" ht="25.5" x14ac:dyDescent="0.2">
      <c r="A419" s="55"/>
      <c r="B419" s="45"/>
      <c r="C419" s="28"/>
      <c r="D419" s="32" t="s">
        <v>27</v>
      </c>
      <c r="E419" s="27">
        <v>0.2</v>
      </c>
      <c r="F419" s="33"/>
      <c r="G419" s="33"/>
      <c r="H419" s="33">
        <v>866.6</v>
      </c>
      <c r="I419" s="33"/>
      <c r="J419" s="33">
        <f>H419</f>
        <v>866.6</v>
      </c>
      <c r="K419" s="33">
        <f t="shared" si="146"/>
        <v>1039.92</v>
      </c>
      <c r="L419" s="36" t="s">
        <v>3</v>
      </c>
      <c r="M419" s="132"/>
    </row>
    <row r="420" spans="1:13" s="26" customFormat="1" ht="25.5" x14ac:dyDescent="0.2">
      <c r="A420" s="36">
        <v>101</v>
      </c>
      <c r="B420" s="30" t="s">
        <v>237</v>
      </c>
      <c r="C420" s="28" t="s">
        <v>236</v>
      </c>
      <c r="D420" s="27"/>
      <c r="E420" s="36"/>
      <c r="F420" s="33">
        <v>9125.86</v>
      </c>
      <c r="G420" s="33"/>
      <c r="H420" s="33">
        <f>SUM(H421:H422)</f>
        <v>19676</v>
      </c>
      <c r="I420" s="33"/>
      <c r="J420" s="33">
        <f>SUM(J421:J422)</f>
        <v>24063.122500000005</v>
      </c>
      <c r="K420" s="33">
        <f>SUM(K421:K422)</f>
        <v>28875.747000000003</v>
      </c>
      <c r="L420" s="99"/>
      <c r="M420" s="136" t="s">
        <v>12</v>
      </c>
    </row>
    <row r="421" spans="1:13" s="26" customFormat="1" ht="25.5" x14ac:dyDescent="0.2">
      <c r="A421" s="36"/>
      <c r="B421" s="58"/>
      <c r="C421" s="28"/>
      <c r="D421" s="27" t="s">
        <v>6</v>
      </c>
      <c r="E421" s="36">
        <v>1</v>
      </c>
      <c r="F421" s="33"/>
      <c r="G421" s="33"/>
      <c r="H421" s="33">
        <v>17548.490000000002</v>
      </c>
      <c r="I421" s="33">
        <v>1.25</v>
      </c>
      <c r="J421" s="33">
        <f>H421*E421*I421</f>
        <v>21935.612500000003</v>
      </c>
      <c r="K421" s="38">
        <f>J421*1.2</f>
        <v>26322.735000000004</v>
      </c>
      <c r="L421" s="99" t="s">
        <v>238</v>
      </c>
      <c r="M421" s="136"/>
    </row>
    <row r="422" spans="1:13" s="26" customFormat="1" ht="12.75" x14ac:dyDescent="0.2">
      <c r="A422" s="36"/>
      <c r="B422" s="58"/>
      <c r="C422" s="28"/>
      <c r="D422" s="33" t="s">
        <v>26</v>
      </c>
      <c r="E422" s="36">
        <v>1</v>
      </c>
      <c r="F422" s="33"/>
      <c r="G422" s="33"/>
      <c r="H422" s="33">
        <v>2127.5100000000002</v>
      </c>
      <c r="I422" s="36"/>
      <c r="J422" s="33">
        <f>E422*H422</f>
        <v>2127.5100000000002</v>
      </c>
      <c r="K422" s="38">
        <f t="shared" ref="K422" si="147">J422*1.2</f>
        <v>2553.0120000000002</v>
      </c>
      <c r="L422" s="99" t="s">
        <v>159</v>
      </c>
      <c r="M422" s="136"/>
    </row>
    <row r="423" spans="1:13" s="26" customFormat="1" ht="38.25" x14ac:dyDescent="0.2">
      <c r="A423" s="55">
        <v>102</v>
      </c>
      <c r="B423" s="30" t="s">
        <v>240</v>
      </c>
      <c r="C423" s="28" t="s">
        <v>239</v>
      </c>
      <c r="D423" s="16" t="s">
        <v>241</v>
      </c>
      <c r="E423" s="27"/>
      <c r="F423" s="33">
        <v>17015.91</v>
      </c>
      <c r="G423" s="33"/>
      <c r="H423" s="33"/>
      <c r="I423" s="33"/>
      <c r="J423" s="33">
        <f>SUM(J424:J430)</f>
        <v>22419.607399999997</v>
      </c>
      <c r="K423" s="33">
        <f>SUM(K424:K430)</f>
        <v>26903.528879999998</v>
      </c>
      <c r="L423" s="36"/>
      <c r="M423" s="132" t="s">
        <v>12</v>
      </c>
    </row>
    <row r="424" spans="1:13" s="26" customFormat="1" ht="25.5" x14ac:dyDescent="0.2">
      <c r="A424" s="55"/>
      <c r="B424" s="45"/>
      <c r="C424" s="7"/>
      <c r="D424" s="33" t="s">
        <v>23</v>
      </c>
      <c r="E424" s="27">
        <v>0.88</v>
      </c>
      <c r="F424" s="33"/>
      <c r="G424" s="33"/>
      <c r="H424" s="33">
        <v>1802.74</v>
      </c>
      <c r="I424" s="33">
        <v>1.25</v>
      </c>
      <c r="J424" s="33">
        <f>H424*E424*I424</f>
        <v>1983.0140000000001</v>
      </c>
      <c r="K424" s="33">
        <f>J424*1.2</f>
        <v>2379.6168000000002</v>
      </c>
      <c r="L424" s="99" t="s">
        <v>153</v>
      </c>
      <c r="M424" s="132"/>
    </row>
    <row r="425" spans="1:13" s="26" customFormat="1" ht="25.5" x14ac:dyDescent="0.2">
      <c r="A425" s="55"/>
      <c r="B425" s="45"/>
      <c r="C425" s="7"/>
      <c r="D425" s="33" t="s">
        <v>23</v>
      </c>
      <c r="E425" s="27">
        <v>0.6</v>
      </c>
      <c r="F425" s="33"/>
      <c r="G425" s="33"/>
      <c r="H425" s="33">
        <v>658.18</v>
      </c>
      <c r="I425" s="33">
        <v>1.25</v>
      </c>
      <c r="J425" s="33">
        <f>H425*E425*I425</f>
        <v>493.63499999999993</v>
      </c>
      <c r="K425" s="33">
        <f>J425*1.2</f>
        <v>592.36199999999985</v>
      </c>
      <c r="L425" s="99" t="s">
        <v>242</v>
      </c>
      <c r="M425" s="132"/>
    </row>
    <row r="426" spans="1:13" s="26" customFormat="1" ht="25.5" x14ac:dyDescent="0.2">
      <c r="A426" s="55"/>
      <c r="B426" s="45"/>
      <c r="C426" s="7"/>
      <c r="D426" s="32" t="s">
        <v>24</v>
      </c>
      <c r="E426" s="27">
        <v>1.48</v>
      </c>
      <c r="F426" s="33"/>
      <c r="G426" s="33"/>
      <c r="H426" s="33">
        <v>3355.08</v>
      </c>
      <c r="I426" s="33"/>
      <c r="J426" s="33">
        <f t="shared" ref="J426" si="148">H426*E426</f>
        <v>4965.5183999999999</v>
      </c>
      <c r="K426" s="33">
        <f t="shared" ref="K426:K429" si="149">J426*1.2</f>
        <v>5958.6220800000001</v>
      </c>
      <c r="L426" s="36" t="s">
        <v>36</v>
      </c>
      <c r="M426" s="132"/>
    </row>
    <row r="427" spans="1:13" s="26" customFormat="1" ht="25.5" x14ac:dyDescent="0.2">
      <c r="A427" s="55"/>
      <c r="B427" s="45"/>
      <c r="C427" s="7"/>
      <c r="D427" s="32" t="s">
        <v>31</v>
      </c>
      <c r="E427" s="27">
        <v>0.12</v>
      </c>
      <c r="F427" s="33"/>
      <c r="G427" s="33"/>
      <c r="H427" s="33">
        <v>56445.5</v>
      </c>
      <c r="I427" s="33">
        <v>1.25</v>
      </c>
      <c r="J427" s="33">
        <f>H427*E427*I427</f>
        <v>8466.8250000000007</v>
      </c>
      <c r="K427" s="33">
        <f t="shared" si="149"/>
        <v>10160.19</v>
      </c>
      <c r="L427" s="99" t="s">
        <v>192</v>
      </c>
      <c r="M427" s="132"/>
    </row>
    <row r="428" spans="1:13" s="26" customFormat="1" ht="25.5" x14ac:dyDescent="0.2">
      <c r="A428" s="55"/>
      <c r="B428" s="45"/>
      <c r="C428" s="7"/>
      <c r="D428" s="32" t="s">
        <v>31</v>
      </c>
      <c r="E428" s="27">
        <v>0.1</v>
      </c>
      <c r="F428" s="33"/>
      <c r="G428" s="33"/>
      <c r="H428" s="33">
        <v>42200.72</v>
      </c>
      <c r="I428" s="33">
        <v>1.25</v>
      </c>
      <c r="J428" s="33">
        <f>H428*E428*I428</f>
        <v>5275.09</v>
      </c>
      <c r="K428" s="33">
        <f t="shared" ref="K428" si="150">J428*1.2</f>
        <v>6330.1080000000002</v>
      </c>
      <c r="L428" s="99" t="s">
        <v>281</v>
      </c>
      <c r="M428" s="132"/>
    </row>
    <row r="429" spans="1:13" s="26" customFormat="1" ht="25.5" x14ac:dyDescent="0.2">
      <c r="A429" s="55"/>
      <c r="B429" s="45"/>
      <c r="C429" s="7"/>
      <c r="D429" s="32" t="s">
        <v>27</v>
      </c>
      <c r="E429" s="27">
        <v>1.48</v>
      </c>
      <c r="F429" s="33"/>
      <c r="G429" s="33"/>
      <c r="H429" s="33">
        <v>866.6</v>
      </c>
      <c r="I429" s="33"/>
      <c r="J429" s="33">
        <f>H429</f>
        <v>866.6</v>
      </c>
      <c r="K429" s="33">
        <f t="shared" si="149"/>
        <v>1039.92</v>
      </c>
      <c r="L429" s="36" t="s">
        <v>3</v>
      </c>
      <c r="M429" s="132"/>
    </row>
    <row r="430" spans="1:13" s="26" customFormat="1" ht="25.5" x14ac:dyDescent="0.2">
      <c r="A430" s="55"/>
      <c r="B430" s="45"/>
      <c r="C430" s="7"/>
      <c r="D430" s="37" t="s">
        <v>215</v>
      </c>
      <c r="E430" s="39">
        <v>6</v>
      </c>
      <c r="F430" s="38"/>
      <c r="G430" s="38"/>
      <c r="H430" s="33">
        <v>49.19</v>
      </c>
      <c r="I430" s="36">
        <v>1.25</v>
      </c>
      <c r="J430" s="33">
        <f t="shared" ref="J430" si="151">E430*H430*I430</f>
        <v>368.92499999999995</v>
      </c>
      <c r="K430" s="33">
        <f>J430*1.2</f>
        <v>442.70999999999992</v>
      </c>
      <c r="L430" s="99" t="s">
        <v>216</v>
      </c>
      <c r="M430" s="98"/>
    </row>
    <row r="431" spans="1:13" s="26" customFormat="1" ht="38.25" x14ac:dyDescent="0.2">
      <c r="A431" s="55">
        <v>103</v>
      </c>
      <c r="B431" s="30" t="s">
        <v>244</v>
      </c>
      <c r="C431" s="28" t="s">
        <v>243</v>
      </c>
      <c r="D431" s="102" t="s">
        <v>245</v>
      </c>
      <c r="E431" s="13"/>
      <c r="F431" s="33">
        <v>24820.13</v>
      </c>
      <c r="G431" s="33"/>
      <c r="H431" s="33"/>
      <c r="I431" s="33"/>
      <c r="J431" s="33">
        <f>SUM(J432:J439)</f>
        <v>44437.622578500006</v>
      </c>
      <c r="K431" s="33">
        <f>SUM(K432:K439)</f>
        <v>53325.147094199994</v>
      </c>
      <c r="L431" s="36"/>
      <c r="M431" s="132" t="s">
        <v>12</v>
      </c>
    </row>
    <row r="432" spans="1:13" s="26" customFormat="1" ht="25.5" x14ac:dyDescent="0.2">
      <c r="A432" s="55"/>
      <c r="B432" s="45"/>
      <c r="C432" s="28"/>
      <c r="D432" s="33" t="s">
        <v>23</v>
      </c>
      <c r="E432" s="27">
        <v>1.01</v>
      </c>
      <c r="F432" s="33"/>
      <c r="G432" s="33"/>
      <c r="H432" s="33">
        <v>3599.39</v>
      </c>
      <c r="I432" s="33">
        <v>1.25</v>
      </c>
      <c r="J432" s="33">
        <f>H432*E432*I432</f>
        <v>4544.229875</v>
      </c>
      <c r="K432" s="33">
        <f>J432*1.2</f>
        <v>5453.0758500000002</v>
      </c>
      <c r="L432" s="99" t="s">
        <v>157</v>
      </c>
      <c r="M432" s="132"/>
    </row>
    <row r="433" spans="1:13" s="26" customFormat="1" ht="25.5" x14ac:dyDescent="0.2">
      <c r="A433" s="55"/>
      <c r="B433" s="45"/>
      <c r="C433" s="28"/>
      <c r="D433" s="32" t="s">
        <v>24</v>
      </c>
      <c r="E433" s="27">
        <v>1.01</v>
      </c>
      <c r="F433" s="33"/>
      <c r="G433" s="33"/>
      <c r="H433" s="33">
        <v>5258.19</v>
      </c>
      <c r="I433" s="33"/>
      <c r="J433" s="33">
        <f t="shared" ref="J433" si="152">H433*E433</f>
        <v>5310.7718999999997</v>
      </c>
      <c r="K433" s="33">
        <f t="shared" ref="K433:K439" si="153">J433*1.2</f>
        <v>6372.9262799999997</v>
      </c>
      <c r="L433" s="36" t="s">
        <v>28</v>
      </c>
      <c r="M433" s="132"/>
    </row>
    <row r="434" spans="1:13" s="26" customFormat="1" ht="25.5" x14ac:dyDescent="0.2">
      <c r="A434" s="55"/>
      <c r="B434" s="45"/>
      <c r="C434" s="7"/>
      <c r="D434" s="32" t="s">
        <v>31</v>
      </c>
      <c r="E434" s="27">
        <v>0.46</v>
      </c>
      <c r="F434" s="33"/>
      <c r="G434" s="33"/>
      <c r="H434" s="33">
        <v>56445.5</v>
      </c>
      <c r="I434" s="33">
        <v>1.25</v>
      </c>
      <c r="J434" s="33">
        <f>H434*E434*I434</f>
        <v>32456.162499999999</v>
      </c>
      <c r="K434" s="33">
        <f t="shared" si="153"/>
        <v>38947.394999999997</v>
      </c>
      <c r="L434" s="99" t="s">
        <v>192</v>
      </c>
      <c r="M434" s="132"/>
    </row>
    <row r="435" spans="1:13" s="26" customFormat="1" ht="25.5" x14ac:dyDescent="0.2">
      <c r="A435" s="55"/>
      <c r="B435" s="45"/>
      <c r="C435" s="28"/>
      <c r="D435" s="32" t="s">
        <v>27</v>
      </c>
      <c r="E435" s="27">
        <v>1.01</v>
      </c>
      <c r="F435" s="33"/>
      <c r="G435" s="33"/>
      <c r="H435" s="33">
        <v>866.6</v>
      </c>
      <c r="I435" s="33"/>
      <c r="J435" s="33">
        <f>H435</f>
        <v>866.6</v>
      </c>
      <c r="K435" s="33">
        <f t="shared" si="153"/>
        <v>1039.92</v>
      </c>
      <c r="L435" s="36" t="s">
        <v>3</v>
      </c>
      <c r="M435" s="132"/>
    </row>
    <row r="436" spans="1:13" s="26" customFormat="1" ht="25.5" x14ac:dyDescent="0.2">
      <c r="A436" s="55"/>
      <c r="B436" s="45"/>
      <c r="C436" s="28"/>
      <c r="D436" s="33" t="s">
        <v>13</v>
      </c>
      <c r="E436" s="27">
        <v>5.5E-2</v>
      </c>
      <c r="F436" s="33"/>
      <c r="G436" s="33"/>
      <c r="H436" s="34">
        <v>1929.53</v>
      </c>
      <c r="I436" s="33">
        <v>1.29</v>
      </c>
      <c r="J436" s="33">
        <f>E436*H436*I436</f>
        <v>136.90015350000002</v>
      </c>
      <c r="K436" s="33">
        <f t="shared" si="153"/>
        <v>164.28018420000001</v>
      </c>
      <c r="L436" s="99" t="s">
        <v>149</v>
      </c>
      <c r="M436" s="97"/>
    </row>
    <row r="437" spans="1:13" s="26" customFormat="1" ht="18" customHeight="1" x14ac:dyDescent="0.2">
      <c r="A437" s="55"/>
      <c r="B437" s="45"/>
      <c r="C437" s="28"/>
      <c r="D437" s="33" t="s">
        <v>15</v>
      </c>
      <c r="E437" s="27">
        <v>5.5E-2</v>
      </c>
      <c r="F437" s="33"/>
      <c r="G437" s="33"/>
      <c r="H437" s="34">
        <v>1262.83</v>
      </c>
      <c r="I437" s="33"/>
      <c r="J437" s="33">
        <f>E437*H437</f>
        <v>69.455649999999991</v>
      </c>
      <c r="K437" s="33">
        <f t="shared" si="153"/>
        <v>83.346779999999981</v>
      </c>
      <c r="L437" s="99" t="s">
        <v>16</v>
      </c>
      <c r="M437" s="97"/>
    </row>
    <row r="438" spans="1:13" s="26" customFormat="1" ht="18" customHeight="1" x14ac:dyDescent="0.2">
      <c r="A438" s="55"/>
      <c r="B438" s="45"/>
      <c r="C438" s="28"/>
      <c r="D438" s="33" t="s">
        <v>17</v>
      </c>
      <c r="E438" s="27">
        <v>0.16500000000000001</v>
      </c>
      <c r="F438" s="33"/>
      <c r="G438" s="33"/>
      <c r="H438" s="34">
        <v>1562.5</v>
      </c>
      <c r="I438" s="33"/>
      <c r="J438" s="33">
        <f t="shared" ref="J438" si="154">E438*H438</f>
        <v>257.8125</v>
      </c>
      <c r="K438" s="33">
        <f t="shared" si="153"/>
        <v>309.375</v>
      </c>
      <c r="L438" s="99" t="s">
        <v>20</v>
      </c>
      <c r="M438" s="97"/>
    </row>
    <row r="439" spans="1:13" s="26" customFormat="1" ht="18" customHeight="1" x14ac:dyDescent="0.2">
      <c r="A439" s="55"/>
      <c r="B439" s="45"/>
      <c r="C439" s="28"/>
      <c r="D439" s="33" t="s">
        <v>25</v>
      </c>
      <c r="E439" s="35">
        <v>1</v>
      </c>
      <c r="F439" s="29"/>
      <c r="G439" s="29"/>
      <c r="H439" s="34">
        <v>795.69</v>
      </c>
      <c r="I439" s="33"/>
      <c r="J439" s="33">
        <f>E439*H439</f>
        <v>795.69</v>
      </c>
      <c r="K439" s="33">
        <f t="shared" si="153"/>
        <v>954.82799999999997</v>
      </c>
      <c r="L439" s="36" t="s">
        <v>19</v>
      </c>
      <c r="M439" s="97"/>
    </row>
    <row r="440" spans="1:13" s="4" customFormat="1" ht="12.75" x14ac:dyDescent="0.2">
      <c r="A440" s="55">
        <v>104</v>
      </c>
      <c r="B440" s="30" t="s">
        <v>247</v>
      </c>
      <c r="C440" s="28" t="s">
        <v>246</v>
      </c>
      <c r="D440" s="32"/>
      <c r="E440" s="36"/>
      <c r="F440" s="33">
        <v>4888.3500000000004</v>
      </c>
      <c r="G440" s="10"/>
      <c r="H440" s="10"/>
      <c r="I440" s="11"/>
      <c r="J440" s="33">
        <f>SUM(J441:J442)</f>
        <v>6406.25</v>
      </c>
      <c r="K440" s="33">
        <f>SUM(K441:K442)</f>
        <v>7687.5</v>
      </c>
      <c r="L440" s="12"/>
      <c r="M440" s="132" t="s">
        <v>12</v>
      </c>
    </row>
    <row r="441" spans="1:13" s="4" customFormat="1" ht="25.5" x14ac:dyDescent="0.2">
      <c r="A441" s="55"/>
      <c r="B441" s="45"/>
      <c r="C441" s="14"/>
      <c r="D441" s="32" t="s">
        <v>21</v>
      </c>
      <c r="E441" s="36">
        <v>2</v>
      </c>
      <c r="F441" s="33"/>
      <c r="G441" s="33"/>
      <c r="H441" s="33">
        <v>2222.1</v>
      </c>
      <c r="I441" s="36">
        <v>1.25</v>
      </c>
      <c r="J441" s="33">
        <f>E441*H441*I441</f>
        <v>5555.25</v>
      </c>
      <c r="K441" s="33">
        <f>J441*1.2</f>
        <v>6666.3</v>
      </c>
      <c r="L441" s="99" t="s">
        <v>156</v>
      </c>
      <c r="M441" s="132"/>
    </row>
    <row r="442" spans="1:13" s="4" customFormat="1" ht="12.75" x14ac:dyDescent="0.2">
      <c r="A442" s="55"/>
      <c r="B442" s="45"/>
      <c r="C442" s="14"/>
      <c r="D442" s="33" t="s">
        <v>26</v>
      </c>
      <c r="E442" s="36">
        <v>2</v>
      </c>
      <c r="F442" s="33"/>
      <c r="G442" s="33"/>
      <c r="H442" s="33">
        <v>425.5</v>
      </c>
      <c r="I442" s="36"/>
      <c r="J442" s="33">
        <f>E442*H442</f>
        <v>851</v>
      </c>
      <c r="K442" s="33">
        <f>J442*1.2</f>
        <v>1021.1999999999999</v>
      </c>
      <c r="L442" s="99" t="s">
        <v>22</v>
      </c>
      <c r="M442" s="132"/>
    </row>
    <row r="443" spans="1:13" s="26" customFormat="1" ht="25.5" x14ac:dyDescent="0.2">
      <c r="A443" s="36">
        <v>105</v>
      </c>
      <c r="B443" s="30" t="s">
        <v>249</v>
      </c>
      <c r="C443" s="28" t="s">
        <v>248</v>
      </c>
      <c r="D443" s="27"/>
      <c r="E443" s="36"/>
      <c r="F443" s="33">
        <v>8186.82</v>
      </c>
      <c r="G443" s="33"/>
      <c r="H443" s="33">
        <f>SUM(H444:H445)</f>
        <v>19676</v>
      </c>
      <c r="I443" s="33"/>
      <c r="J443" s="33">
        <f>SUM(J444:J445)</f>
        <v>24063.122500000005</v>
      </c>
      <c r="K443" s="33">
        <f>SUM(K444:K445)</f>
        <v>28875.747000000003</v>
      </c>
      <c r="L443" s="99"/>
      <c r="M443" s="136" t="s">
        <v>12</v>
      </c>
    </row>
    <row r="444" spans="1:13" s="26" customFormat="1" ht="25.5" x14ac:dyDescent="0.2">
      <c r="A444" s="36"/>
      <c r="B444" s="58"/>
      <c r="C444" s="28"/>
      <c r="D444" s="27" t="s">
        <v>6</v>
      </c>
      <c r="E444" s="36">
        <v>1</v>
      </c>
      <c r="F444" s="33"/>
      <c r="G444" s="33"/>
      <c r="H444" s="33">
        <v>17548.490000000002</v>
      </c>
      <c r="I444" s="33">
        <v>1.25</v>
      </c>
      <c r="J444" s="33">
        <f>H444*E444*I444</f>
        <v>21935.612500000003</v>
      </c>
      <c r="K444" s="38">
        <f>J444*1.2</f>
        <v>26322.735000000004</v>
      </c>
      <c r="L444" s="99" t="s">
        <v>238</v>
      </c>
      <c r="M444" s="136"/>
    </row>
    <row r="445" spans="1:13" s="26" customFormat="1" ht="12.75" x14ac:dyDescent="0.2">
      <c r="A445" s="36"/>
      <c r="B445" s="58"/>
      <c r="C445" s="28"/>
      <c r="D445" s="33" t="s">
        <v>26</v>
      </c>
      <c r="E445" s="36">
        <v>1</v>
      </c>
      <c r="F445" s="33"/>
      <c r="G445" s="33"/>
      <c r="H445" s="33">
        <v>2127.5100000000002</v>
      </c>
      <c r="I445" s="36"/>
      <c r="J445" s="33">
        <f>E445*H445</f>
        <v>2127.5100000000002</v>
      </c>
      <c r="K445" s="38">
        <f t="shared" ref="K445" si="155">J445*1.2</f>
        <v>2553.0120000000002</v>
      </c>
      <c r="L445" s="99" t="s">
        <v>159</v>
      </c>
      <c r="M445" s="136"/>
    </row>
    <row r="446" spans="1:13" s="26" customFormat="1" ht="38.25" x14ac:dyDescent="0.2">
      <c r="A446" s="55">
        <v>106</v>
      </c>
      <c r="B446" s="30" t="s">
        <v>251</v>
      </c>
      <c r="C446" s="28" t="s">
        <v>250</v>
      </c>
      <c r="D446" s="16" t="s">
        <v>252</v>
      </c>
      <c r="E446" s="27"/>
      <c r="F446" s="33">
        <v>3194.82</v>
      </c>
      <c r="G446" s="33"/>
      <c r="H446" s="33"/>
      <c r="I446" s="33"/>
      <c r="J446" s="33">
        <f>SUM(J447:J451)</f>
        <v>3977.9776999999995</v>
      </c>
      <c r="K446" s="33">
        <f>SUM(K447:K451)</f>
        <v>4773.5732400000006</v>
      </c>
      <c r="L446" s="36"/>
      <c r="M446" s="129" t="s">
        <v>12</v>
      </c>
    </row>
    <row r="447" spans="1:13" s="26" customFormat="1" ht="25.5" x14ac:dyDescent="0.2">
      <c r="A447" s="55"/>
      <c r="B447" s="45"/>
      <c r="C447" s="7"/>
      <c r="D447" s="33" t="s">
        <v>23</v>
      </c>
      <c r="E447" s="27">
        <v>0.34</v>
      </c>
      <c r="F447" s="33"/>
      <c r="G447" s="33"/>
      <c r="H447" s="33">
        <v>1802.74</v>
      </c>
      <c r="I447" s="33">
        <v>1.25</v>
      </c>
      <c r="J447" s="33">
        <f>H447*E447*I447</f>
        <v>766.16449999999998</v>
      </c>
      <c r="K447" s="33">
        <f>J447*1.2</f>
        <v>919.39739999999995</v>
      </c>
      <c r="L447" s="99" t="s">
        <v>153</v>
      </c>
      <c r="M447" s="130"/>
    </row>
    <row r="448" spans="1:13" s="26" customFormat="1" ht="25.5" x14ac:dyDescent="0.2">
      <c r="A448" s="55"/>
      <c r="B448" s="45"/>
      <c r="C448" s="7"/>
      <c r="D448" s="33" t="s">
        <v>23</v>
      </c>
      <c r="E448" s="27">
        <v>0.2</v>
      </c>
      <c r="F448" s="33"/>
      <c r="G448" s="33"/>
      <c r="H448" s="33">
        <v>658.18</v>
      </c>
      <c r="I448" s="33">
        <v>1.25</v>
      </c>
      <c r="J448" s="33">
        <f>H448*E448*I448</f>
        <v>164.54499999999999</v>
      </c>
      <c r="K448" s="33">
        <f>J448*1.2</f>
        <v>197.45399999999998</v>
      </c>
      <c r="L448" s="99" t="s">
        <v>242</v>
      </c>
      <c r="M448" s="130"/>
    </row>
    <row r="449" spans="1:13" s="26" customFormat="1" ht="25.5" x14ac:dyDescent="0.2">
      <c r="A449" s="55"/>
      <c r="B449" s="45"/>
      <c r="C449" s="7"/>
      <c r="D449" s="32" t="s">
        <v>24</v>
      </c>
      <c r="E449" s="27">
        <v>0.54</v>
      </c>
      <c r="F449" s="33"/>
      <c r="G449" s="33"/>
      <c r="H449" s="33">
        <v>3355.08</v>
      </c>
      <c r="I449" s="33"/>
      <c r="J449" s="33">
        <f t="shared" ref="J449" si="156">H449*E449</f>
        <v>1811.7432000000001</v>
      </c>
      <c r="K449" s="33">
        <f t="shared" ref="K449:K451" si="157">J449*1.2</f>
        <v>2174.09184</v>
      </c>
      <c r="L449" s="36" t="s">
        <v>36</v>
      </c>
      <c r="M449" s="130"/>
    </row>
    <row r="450" spans="1:13" s="26" customFormat="1" ht="25.5" x14ac:dyDescent="0.2">
      <c r="A450" s="55"/>
      <c r="B450" s="45"/>
      <c r="C450" s="7"/>
      <c r="D450" s="32" t="s">
        <v>27</v>
      </c>
      <c r="E450" s="27">
        <v>0.54</v>
      </c>
      <c r="F450" s="33"/>
      <c r="G450" s="33"/>
      <c r="H450" s="33">
        <v>866.6</v>
      </c>
      <c r="I450" s="33"/>
      <c r="J450" s="33">
        <f>H450</f>
        <v>866.6</v>
      </c>
      <c r="K450" s="33">
        <f t="shared" si="157"/>
        <v>1039.92</v>
      </c>
      <c r="L450" s="36" t="s">
        <v>3</v>
      </c>
      <c r="M450" s="130"/>
    </row>
    <row r="451" spans="1:13" s="26" customFormat="1" ht="25.5" x14ac:dyDescent="0.2">
      <c r="A451" s="55"/>
      <c r="B451" s="45"/>
      <c r="C451" s="7"/>
      <c r="D451" s="37" t="s">
        <v>215</v>
      </c>
      <c r="E451" s="39">
        <v>6</v>
      </c>
      <c r="F451" s="38"/>
      <c r="G451" s="38"/>
      <c r="H451" s="33">
        <v>49.19</v>
      </c>
      <c r="I451" s="36">
        <v>1.25</v>
      </c>
      <c r="J451" s="33">
        <f t="shared" ref="J451" si="158">E451*H451*I451</f>
        <v>368.92499999999995</v>
      </c>
      <c r="K451" s="33">
        <f t="shared" si="157"/>
        <v>442.70999999999992</v>
      </c>
      <c r="L451" s="99" t="s">
        <v>216</v>
      </c>
      <c r="M451" s="131"/>
    </row>
    <row r="452" spans="1:13" s="26" customFormat="1" ht="25.5" customHeight="1" x14ac:dyDescent="0.2">
      <c r="A452" s="55">
        <v>107</v>
      </c>
      <c r="B452" s="30" t="s">
        <v>254</v>
      </c>
      <c r="C452" s="28" t="s">
        <v>253</v>
      </c>
      <c r="D452" s="30" t="s">
        <v>61</v>
      </c>
      <c r="E452" s="36"/>
      <c r="F452" s="33">
        <v>139.46</v>
      </c>
      <c r="G452" s="33"/>
      <c r="H452" s="33"/>
      <c r="I452" s="33"/>
      <c r="J452" s="33">
        <f>SUM(J453:J456)</f>
        <v>1048.872711</v>
      </c>
      <c r="K452" s="33">
        <f>SUM(K453:K456)</f>
        <v>1258.6472532</v>
      </c>
      <c r="L452" s="36"/>
      <c r="M452" s="130" t="s">
        <v>121</v>
      </c>
    </row>
    <row r="453" spans="1:13" s="26" customFormat="1" ht="25.5" x14ac:dyDescent="0.2">
      <c r="A453" s="55"/>
      <c r="B453" s="45"/>
      <c r="C453" s="28"/>
      <c r="D453" s="33" t="s">
        <v>13</v>
      </c>
      <c r="E453" s="27">
        <v>0.03</v>
      </c>
      <c r="F453" s="33"/>
      <c r="G453" s="33"/>
      <c r="H453" s="34">
        <v>1929.53</v>
      </c>
      <c r="I453" s="33">
        <v>1.29</v>
      </c>
      <c r="J453" s="33">
        <f>E453*H453*I453</f>
        <v>74.672810999999996</v>
      </c>
      <c r="K453" s="33">
        <f t="shared" ref="K453:K456" si="159">J453*1.2</f>
        <v>89.607373199999998</v>
      </c>
      <c r="L453" s="99" t="s">
        <v>149</v>
      </c>
      <c r="M453" s="130"/>
    </row>
    <row r="454" spans="1:13" s="26" customFormat="1" ht="18" customHeight="1" x14ac:dyDescent="0.2">
      <c r="A454" s="55"/>
      <c r="B454" s="45"/>
      <c r="C454" s="28"/>
      <c r="D454" s="33" t="s">
        <v>15</v>
      </c>
      <c r="E454" s="27">
        <v>0.03</v>
      </c>
      <c r="F454" s="33"/>
      <c r="G454" s="33"/>
      <c r="H454" s="34">
        <v>1262.83</v>
      </c>
      <c r="I454" s="33"/>
      <c r="J454" s="33">
        <f>E454*H454</f>
        <v>37.884899999999995</v>
      </c>
      <c r="K454" s="33">
        <f t="shared" si="159"/>
        <v>45.461879999999994</v>
      </c>
      <c r="L454" s="99" t="s">
        <v>16</v>
      </c>
      <c r="M454" s="130"/>
    </row>
    <row r="455" spans="1:13" s="26" customFormat="1" ht="18" customHeight="1" x14ac:dyDescent="0.2">
      <c r="A455" s="55"/>
      <c r="B455" s="45"/>
      <c r="C455" s="28"/>
      <c r="D455" s="33" t="s">
        <v>17</v>
      </c>
      <c r="E455" s="27">
        <v>0.09</v>
      </c>
      <c r="F455" s="33"/>
      <c r="G455" s="33"/>
      <c r="H455" s="34">
        <v>1562.5</v>
      </c>
      <c r="I455" s="33"/>
      <c r="J455" s="33">
        <f t="shared" ref="J455" si="160">E455*H455</f>
        <v>140.625</v>
      </c>
      <c r="K455" s="33">
        <f t="shared" si="159"/>
        <v>168.75</v>
      </c>
      <c r="L455" s="99" t="s">
        <v>20</v>
      </c>
      <c r="M455" s="130"/>
    </row>
    <row r="456" spans="1:13" s="26" customFormat="1" ht="18" customHeight="1" x14ac:dyDescent="0.2">
      <c r="A456" s="55"/>
      <c r="B456" s="45"/>
      <c r="C456" s="28"/>
      <c r="D456" s="33" t="s">
        <v>25</v>
      </c>
      <c r="E456" s="35">
        <v>1</v>
      </c>
      <c r="F456" s="29"/>
      <c r="G456" s="29"/>
      <c r="H456" s="34">
        <v>795.69</v>
      </c>
      <c r="I456" s="33"/>
      <c r="J456" s="33">
        <f>E456*H456</f>
        <v>795.69</v>
      </c>
      <c r="K456" s="33">
        <f t="shared" si="159"/>
        <v>954.82799999999997</v>
      </c>
      <c r="L456" s="36" t="s">
        <v>19</v>
      </c>
      <c r="M456" s="131"/>
    </row>
    <row r="457" spans="1:13" s="4" customFormat="1" ht="12.75" x14ac:dyDescent="0.2">
      <c r="A457" s="55">
        <v>108</v>
      </c>
      <c r="B457" s="30" t="s">
        <v>255</v>
      </c>
      <c r="C457" s="28" t="s">
        <v>256</v>
      </c>
      <c r="D457" s="32"/>
      <c r="E457" s="36"/>
      <c r="F457" s="33">
        <v>4888.3500000000004</v>
      </c>
      <c r="G457" s="10"/>
      <c r="H457" s="10"/>
      <c r="I457" s="11"/>
      <c r="J457" s="33">
        <f>SUM(J458:J459)</f>
        <v>6406.25</v>
      </c>
      <c r="K457" s="33">
        <f>SUM(K458:K459)</f>
        <v>7687.5</v>
      </c>
      <c r="L457" s="12"/>
      <c r="M457" s="132" t="s">
        <v>12</v>
      </c>
    </row>
    <row r="458" spans="1:13" s="4" customFormat="1" ht="25.5" x14ac:dyDescent="0.2">
      <c r="A458" s="55"/>
      <c r="B458" s="45"/>
      <c r="C458" s="14"/>
      <c r="D458" s="32" t="s">
        <v>21</v>
      </c>
      <c r="E458" s="36">
        <v>2</v>
      </c>
      <c r="F458" s="33"/>
      <c r="G458" s="33"/>
      <c r="H458" s="33">
        <v>2222.1</v>
      </c>
      <c r="I458" s="36">
        <v>1.25</v>
      </c>
      <c r="J458" s="33">
        <f>E458*H458*I458</f>
        <v>5555.25</v>
      </c>
      <c r="K458" s="33">
        <f>J458*1.2</f>
        <v>6666.3</v>
      </c>
      <c r="L458" s="99" t="s">
        <v>156</v>
      </c>
      <c r="M458" s="132"/>
    </row>
    <row r="459" spans="1:13" s="4" customFormat="1" ht="12.75" x14ac:dyDescent="0.2">
      <c r="A459" s="55"/>
      <c r="B459" s="45"/>
      <c r="C459" s="14"/>
      <c r="D459" s="33" t="s">
        <v>26</v>
      </c>
      <c r="E459" s="36">
        <v>2</v>
      </c>
      <c r="F459" s="33"/>
      <c r="G459" s="33"/>
      <c r="H459" s="33">
        <v>425.5</v>
      </c>
      <c r="I459" s="36"/>
      <c r="J459" s="33">
        <f>E459*H459</f>
        <v>851</v>
      </c>
      <c r="K459" s="33">
        <f>J459*1.2</f>
        <v>1021.1999999999999</v>
      </c>
      <c r="L459" s="99" t="s">
        <v>22</v>
      </c>
      <c r="M459" s="132"/>
    </row>
    <row r="460" spans="1:13" s="26" customFormat="1" ht="25.5" x14ac:dyDescent="0.2">
      <c r="A460" s="55">
        <v>109</v>
      </c>
      <c r="B460" s="30" t="s">
        <v>258</v>
      </c>
      <c r="C460" s="28" t="s">
        <v>257</v>
      </c>
      <c r="D460" s="30" t="s">
        <v>39</v>
      </c>
      <c r="E460" s="13"/>
      <c r="F460" s="33">
        <v>5244.4</v>
      </c>
      <c r="G460" s="33"/>
      <c r="H460" s="33"/>
      <c r="I460" s="33"/>
      <c r="J460" s="33">
        <f>SUM(J461:J464)</f>
        <v>8639.6514000000006</v>
      </c>
      <c r="K460" s="33">
        <f>SUM(K461:K464)</f>
        <v>10367.581680000001</v>
      </c>
      <c r="L460" s="36"/>
      <c r="M460" s="132" t="s">
        <v>12</v>
      </c>
    </row>
    <row r="461" spans="1:13" s="26" customFormat="1" ht="25.5" x14ac:dyDescent="0.2">
      <c r="A461" s="55"/>
      <c r="B461" s="45"/>
      <c r="C461" s="28"/>
      <c r="D461" s="33" t="s">
        <v>23</v>
      </c>
      <c r="E461" s="27">
        <v>0.31</v>
      </c>
      <c r="F461" s="33"/>
      <c r="G461" s="33"/>
      <c r="H461" s="33">
        <v>4928</v>
      </c>
      <c r="I461" s="33">
        <v>1.25</v>
      </c>
      <c r="J461" s="33">
        <f>H461*E461*I461</f>
        <v>1909.6000000000001</v>
      </c>
      <c r="K461" s="33">
        <f>J461*1.2</f>
        <v>2291.52</v>
      </c>
      <c r="L461" s="99" t="s">
        <v>162</v>
      </c>
      <c r="M461" s="132"/>
    </row>
    <row r="462" spans="1:13" s="26" customFormat="1" ht="25.5" x14ac:dyDescent="0.2">
      <c r="A462" s="55"/>
      <c r="B462" s="45"/>
      <c r="C462" s="28"/>
      <c r="D462" s="32" t="s">
        <v>24</v>
      </c>
      <c r="E462" s="27">
        <v>0.31</v>
      </c>
      <c r="F462" s="33"/>
      <c r="G462" s="33"/>
      <c r="H462" s="33">
        <v>5258.19</v>
      </c>
      <c r="I462" s="33"/>
      <c r="J462" s="33">
        <f t="shared" ref="J462" si="161">H462*E462</f>
        <v>1630.0388999999998</v>
      </c>
      <c r="K462" s="33">
        <f t="shared" ref="K462:K464" si="162">J462*1.2</f>
        <v>1956.0466799999997</v>
      </c>
      <c r="L462" s="36" t="s">
        <v>28</v>
      </c>
      <c r="M462" s="132"/>
    </row>
    <row r="463" spans="1:13" s="26" customFormat="1" ht="25.5" x14ac:dyDescent="0.2">
      <c r="A463" s="55"/>
      <c r="B463" s="45"/>
      <c r="C463" s="7"/>
      <c r="D463" s="32" t="s">
        <v>31</v>
      </c>
      <c r="E463" s="27">
        <v>0.06</v>
      </c>
      <c r="F463" s="33"/>
      <c r="G463" s="33"/>
      <c r="H463" s="33">
        <v>56445.5</v>
      </c>
      <c r="I463" s="33">
        <v>1.25</v>
      </c>
      <c r="J463" s="33">
        <f>H463*E463*I463</f>
        <v>4233.4125000000004</v>
      </c>
      <c r="K463" s="33">
        <f t="shared" si="162"/>
        <v>5080.0950000000003</v>
      </c>
      <c r="L463" s="99" t="s">
        <v>192</v>
      </c>
      <c r="M463" s="132"/>
    </row>
    <row r="464" spans="1:13" s="26" customFormat="1" ht="25.5" x14ac:dyDescent="0.2">
      <c r="A464" s="55"/>
      <c r="B464" s="45"/>
      <c r="C464" s="28"/>
      <c r="D464" s="32" t="s">
        <v>27</v>
      </c>
      <c r="E464" s="27">
        <v>0.31</v>
      </c>
      <c r="F464" s="33"/>
      <c r="G464" s="33"/>
      <c r="H464" s="33">
        <v>866.6</v>
      </c>
      <c r="I464" s="33"/>
      <c r="J464" s="33">
        <f>H464</f>
        <v>866.6</v>
      </c>
      <c r="K464" s="33">
        <f t="shared" si="162"/>
        <v>1039.92</v>
      </c>
      <c r="L464" s="36" t="s">
        <v>3</v>
      </c>
      <c r="M464" s="132"/>
    </row>
    <row r="465" spans="1:13" s="26" customFormat="1" ht="25.5" x14ac:dyDescent="0.2">
      <c r="A465" s="36">
        <v>110</v>
      </c>
      <c r="B465" s="30" t="s">
        <v>260</v>
      </c>
      <c r="C465" s="28" t="s">
        <v>259</v>
      </c>
      <c r="D465" s="27"/>
      <c r="E465" s="36"/>
      <c r="F465" s="33">
        <v>9961.81</v>
      </c>
      <c r="G465" s="33"/>
      <c r="H465" s="33">
        <f>SUM(H466:H467)</f>
        <v>19676</v>
      </c>
      <c r="I465" s="33"/>
      <c r="J465" s="33">
        <f>SUM(J466:J467)</f>
        <v>24063.122500000005</v>
      </c>
      <c r="K465" s="33">
        <f>SUM(K466:K467)</f>
        <v>28875.747000000003</v>
      </c>
      <c r="L465" s="99"/>
      <c r="M465" s="136" t="s">
        <v>12</v>
      </c>
    </row>
    <row r="466" spans="1:13" s="26" customFormat="1" ht="25.5" x14ac:dyDescent="0.2">
      <c r="A466" s="36"/>
      <c r="B466" s="58"/>
      <c r="C466" s="28"/>
      <c r="D466" s="27" t="s">
        <v>6</v>
      </c>
      <c r="E466" s="36">
        <v>1</v>
      </c>
      <c r="F466" s="33"/>
      <c r="G466" s="33"/>
      <c r="H466" s="33">
        <v>17548.490000000002</v>
      </c>
      <c r="I466" s="33">
        <v>1.25</v>
      </c>
      <c r="J466" s="33">
        <f>H466*E466*I466</f>
        <v>21935.612500000003</v>
      </c>
      <c r="K466" s="38">
        <f>J466*1.2</f>
        <v>26322.735000000004</v>
      </c>
      <c r="L466" s="99" t="s">
        <v>238</v>
      </c>
      <c r="M466" s="136"/>
    </row>
    <row r="467" spans="1:13" s="26" customFormat="1" ht="12.75" x14ac:dyDescent="0.2">
      <c r="A467" s="36"/>
      <c r="B467" s="58"/>
      <c r="C467" s="28"/>
      <c r="D467" s="33" t="s">
        <v>26</v>
      </c>
      <c r="E467" s="36">
        <v>1</v>
      </c>
      <c r="F467" s="33"/>
      <c r="G467" s="33"/>
      <c r="H467" s="33">
        <v>2127.5100000000002</v>
      </c>
      <c r="I467" s="36"/>
      <c r="J467" s="33">
        <f>E467*H467</f>
        <v>2127.5100000000002</v>
      </c>
      <c r="K467" s="38">
        <f t="shared" ref="K467" si="163">J467*1.2</f>
        <v>2553.0120000000002</v>
      </c>
      <c r="L467" s="99" t="s">
        <v>159</v>
      </c>
      <c r="M467" s="136"/>
    </row>
    <row r="468" spans="1:13" s="26" customFormat="1" ht="38.25" x14ac:dyDescent="0.2">
      <c r="A468" s="55">
        <v>111</v>
      </c>
      <c r="B468" s="30" t="s">
        <v>262</v>
      </c>
      <c r="C468" s="28" t="s">
        <v>261</v>
      </c>
      <c r="D468" s="16" t="s">
        <v>263</v>
      </c>
      <c r="E468" s="27"/>
      <c r="F468" s="33">
        <v>11830.7</v>
      </c>
      <c r="G468" s="33"/>
      <c r="H468" s="33"/>
      <c r="I468" s="33"/>
      <c r="J468" s="33">
        <f>SUM(J469:J476)</f>
        <v>18389.387699999996</v>
      </c>
      <c r="K468" s="33">
        <f>SUM(K469:K476)</f>
        <v>22067.265240000001</v>
      </c>
      <c r="L468" s="36"/>
      <c r="M468" s="132" t="s">
        <v>12</v>
      </c>
    </row>
    <row r="469" spans="1:13" s="26" customFormat="1" ht="25.5" x14ac:dyDescent="0.2">
      <c r="A469" s="55"/>
      <c r="B469" s="45"/>
      <c r="C469" s="7"/>
      <c r="D469" s="33" t="s">
        <v>23</v>
      </c>
      <c r="E469" s="27">
        <v>0.42</v>
      </c>
      <c r="F469" s="33"/>
      <c r="G469" s="33"/>
      <c r="H469" s="33">
        <v>1802.74</v>
      </c>
      <c r="I469" s="33">
        <v>1.25</v>
      </c>
      <c r="J469" s="33">
        <f>H469*E469*I469</f>
        <v>946.43849999999998</v>
      </c>
      <c r="K469" s="33">
        <f>J469*1.2</f>
        <v>1135.7261999999998</v>
      </c>
      <c r="L469" s="99" t="s">
        <v>153</v>
      </c>
      <c r="M469" s="132"/>
    </row>
    <row r="470" spans="1:13" s="26" customFormat="1" ht="25.5" x14ac:dyDescent="0.2">
      <c r="A470" s="55"/>
      <c r="B470" s="45"/>
      <c r="C470" s="7"/>
      <c r="D470" s="33" t="s">
        <v>23</v>
      </c>
      <c r="E470" s="27">
        <v>0.52</v>
      </c>
      <c r="F470" s="33"/>
      <c r="G470" s="33"/>
      <c r="H470" s="33">
        <v>658.18</v>
      </c>
      <c r="I470" s="33">
        <v>1.25</v>
      </c>
      <c r="J470" s="33">
        <f>H470*E470*I470</f>
        <v>427.81700000000001</v>
      </c>
      <c r="K470" s="33">
        <f>J470*1.2</f>
        <v>513.38040000000001</v>
      </c>
      <c r="L470" s="99" t="s">
        <v>242</v>
      </c>
      <c r="M470" s="132"/>
    </row>
    <row r="471" spans="1:13" s="26" customFormat="1" ht="25.5" x14ac:dyDescent="0.2">
      <c r="A471" s="55"/>
      <c r="B471" s="45"/>
      <c r="C471" s="7"/>
      <c r="D471" s="32" t="s">
        <v>24</v>
      </c>
      <c r="E471" s="27">
        <v>0.94</v>
      </c>
      <c r="F471" s="33"/>
      <c r="G471" s="33"/>
      <c r="H471" s="33">
        <v>3355.08</v>
      </c>
      <c r="I471" s="33"/>
      <c r="J471" s="33">
        <f t="shared" ref="J471" si="164">H471*E471</f>
        <v>3153.7751999999996</v>
      </c>
      <c r="K471" s="33">
        <f t="shared" ref="K471:K475" si="165">J471*1.2</f>
        <v>3784.5302399999991</v>
      </c>
      <c r="L471" s="36" t="s">
        <v>36</v>
      </c>
      <c r="M471" s="132"/>
    </row>
    <row r="472" spans="1:13" s="26" customFormat="1" ht="25.5" x14ac:dyDescent="0.2">
      <c r="A472" s="55"/>
      <c r="B472" s="45"/>
      <c r="C472" s="7"/>
      <c r="D472" s="32" t="s">
        <v>31</v>
      </c>
      <c r="E472" s="27">
        <v>0.08</v>
      </c>
      <c r="F472" s="33"/>
      <c r="G472" s="33"/>
      <c r="H472" s="33">
        <v>87943.56</v>
      </c>
      <c r="I472" s="33">
        <v>1.25</v>
      </c>
      <c r="J472" s="33">
        <f>H472*E472*I472</f>
        <v>8794.3559999999998</v>
      </c>
      <c r="K472" s="33">
        <f t="shared" si="165"/>
        <v>10553.227199999999</v>
      </c>
      <c r="L472" s="99" t="s">
        <v>282</v>
      </c>
      <c r="M472" s="132"/>
    </row>
    <row r="473" spans="1:13" s="26" customFormat="1" ht="25.5" x14ac:dyDescent="0.2">
      <c r="A473" s="55"/>
      <c r="B473" s="45"/>
      <c r="C473" s="7"/>
      <c r="D473" s="32" t="s">
        <v>31</v>
      </c>
      <c r="E473" s="27">
        <v>0.04</v>
      </c>
      <c r="F473" s="33"/>
      <c r="G473" s="33"/>
      <c r="H473" s="33">
        <v>42200.72</v>
      </c>
      <c r="I473" s="33">
        <v>1.25</v>
      </c>
      <c r="J473" s="33">
        <f t="shared" ref="J473:J474" si="166">H473*E473*I473</f>
        <v>2110.0360000000001</v>
      </c>
      <c r="K473" s="33">
        <f t="shared" ref="K473:K474" si="167">J473*1.2</f>
        <v>2532.0432000000001</v>
      </c>
      <c r="L473" s="99" t="s">
        <v>281</v>
      </c>
      <c r="M473" s="132"/>
    </row>
    <row r="474" spans="1:13" s="26" customFormat="1" ht="25.5" x14ac:dyDescent="0.2">
      <c r="A474" s="55"/>
      <c r="B474" s="45"/>
      <c r="C474" s="7"/>
      <c r="D474" s="32" t="s">
        <v>31</v>
      </c>
      <c r="E474" s="27">
        <v>0.04</v>
      </c>
      <c r="F474" s="33"/>
      <c r="G474" s="33"/>
      <c r="H474" s="33">
        <v>34428.800000000003</v>
      </c>
      <c r="I474" s="33">
        <v>1.25</v>
      </c>
      <c r="J474" s="33">
        <f t="shared" si="166"/>
        <v>1721.44</v>
      </c>
      <c r="K474" s="33">
        <f t="shared" si="167"/>
        <v>2065.7280000000001</v>
      </c>
      <c r="L474" s="99" t="s">
        <v>283</v>
      </c>
      <c r="M474" s="132"/>
    </row>
    <row r="475" spans="1:13" s="26" customFormat="1" ht="25.5" x14ac:dyDescent="0.2">
      <c r="A475" s="55"/>
      <c r="B475" s="45"/>
      <c r="C475" s="7"/>
      <c r="D475" s="32" t="s">
        <v>27</v>
      </c>
      <c r="E475" s="27">
        <v>0.94</v>
      </c>
      <c r="F475" s="33"/>
      <c r="G475" s="33"/>
      <c r="H475" s="33">
        <v>866.6</v>
      </c>
      <c r="I475" s="33"/>
      <c r="J475" s="33">
        <f>H475</f>
        <v>866.6</v>
      </c>
      <c r="K475" s="33">
        <f t="shared" si="165"/>
        <v>1039.92</v>
      </c>
      <c r="L475" s="36" t="s">
        <v>3</v>
      </c>
      <c r="M475" s="132"/>
    </row>
    <row r="476" spans="1:13" s="26" customFormat="1" ht="26.25" thickBot="1" x14ac:dyDescent="0.25">
      <c r="A476" s="55"/>
      <c r="B476" s="45"/>
      <c r="C476" s="7"/>
      <c r="D476" s="37" t="s">
        <v>215</v>
      </c>
      <c r="E476" s="39">
        <v>6</v>
      </c>
      <c r="F476" s="38"/>
      <c r="G476" s="38"/>
      <c r="H476" s="33">
        <v>49.19</v>
      </c>
      <c r="I476" s="36">
        <v>1.25</v>
      </c>
      <c r="J476" s="33">
        <f t="shared" ref="J476" si="168">E476*H476*I476</f>
        <v>368.92499999999995</v>
      </c>
      <c r="K476" s="33">
        <f>J476*1.2</f>
        <v>442.70999999999992</v>
      </c>
      <c r="L476" s="99" t="s">
        <v>216</v>
      </c>
      <c r="M476" s="98"/>
    </row>
    <row r="477" spans="1:13" s="26" customFormat="1" ht="32.25" thickBot="1" x14ac:dyDescent="0.25">
      <c r="A477" s="49"/>
      <c r="B477" s="66"/>
      <c r="C477" s="67" t="s">
        <v>80</v>
      </c>
      <c r="D477" s="68"/>
      <c r="E477" s="69"/>
      <c r="F477" s="70"/>
      <c r="G477" s="70"/>
      <c r="H477" s="70"/>
      <c r="I477" s="70"/>
      <c r="J477" s="70"/>
      <c r="K477" s="70"/>
      <c r="L477" s="71"/>
      <c r="M477" s="72"/>
    </row>
    <row r="478" spans="1:13" s="4" customFormat="1" ht="16.5" customHeight="1" x14ac:dyDescent="0.2">
      <c r="A478" s="54">
        <v>112</v>
      </c>
      <c r="B478" s="46" t="s">
        <v>404</v>
      </c>
      <c r="C478" s="53" t="s">
        <v>405</v>
      </c>
      <c r="D478" s="38"/>
      <c r="E478" s="22"/>
      <c r="F478" s="38">
        <v>1770</v>
      </c>
      <c r="G478" s="23"/>
      <c r="H478" s="24"/>
      <c r="I478" s="38"/>
      <c r="J478" s="38">
        <f>SUM(J479:J479)</f>
        <v>4464.4125000000004</v>
      </c>
      <c r="K478" s="38">
        <f>SUM(K479:K479)</f>
        <v>5357.2950000000001</v>
      </c>
      <c r="L478" s="39"/>
      <c r="M478" s="133" t="s">
        <v>12</v>
      </c>
    </row>
    <row r="479" spans="1:13" s="26" customFormat="1" ht="25.5" x14ac:dyDescent="0.2">
      <c r="A479" s="54"/>
      <c r="B479" s="46"/>
      <c r="C479" s="53"/>
      <c r="D479" s="37" t="s">
        <v>7</v>
      </c>
      <c r="E479" s="39">
        <v>1</v>
      </c>
      <c r="F479" s="38"/>
      <c r="G479" s="38"/>
      <c r="H479" s="38">
        <v>3571.53</v>
      </c>
      <c r="I479" s="38">
        <v>1.25</v>
      </c>
      <c r="J479" s="38">
        <f>H479*E479*I479</f>
        <v>4464.4125000000004</v>
      </c>
      <c r="K479" s="38">
        <f>J479*1.2</f>
        <v>5357.2950000000001</v>
      </c>
      <c r="L479" s="112" t="s">
        <v>150</v>
      </c>
      <c r="M479" s="134"/>
    </row>
    <row r="480" spans="1:13" s="4" customFormat="1" ht="16.5" customHeight="1" x14ac:dyDescent="0.2">
      <c r="A480" s="54">
        <v>113</v>
      </c>
      <c r="B480" s="46" t="s">
        <v>406</v>
      </c>
      <c r="C480" s="53" t="s">
        <v>407</v>
      </c>
      <c r="D480" s="38"/>
      <c r="E480" s="22"/>
      <c r="F480" s="38">
        <v>2795</v>
      </c>
      <c r="G480" s="23"/>
      <c r="H480" s="24"/>
      <c r="I480" s="38"/>
      <c r="J480" s="38">
        <f>SUM(J481:J481)</f>
        <v>4464.4125000000004</v>
      </c>
      <c r="K480" s="38">
        <f>SUM(K481:K481)</f>
        <v>5357.2950000000001</v>
      </c>
      <c r="L480" s="39"/>
      <c r="M480" s="133" t="s">
        <v>12</v>
      </c>
    </row>
    <row r="481" spans="1:13" s="26" customFormat="1" ht="25.5" x14ac:dyDescent="0.2">
      <c r="A481" s="54"/>
      <c r="B481" s="46"/>
      <c r="C481" s="53"/>
      <c r="D481" s="37" t="s">
        <v>7</v>
      </c>
      <c r="E481" s="39">
        <v>1</v>
      </c>
      <c r="F481" s="38"/>
      <c r="G481" s="38"/>
      <c r="H481" s="38">
        <v>3571.53</v>
      </c>
      <c r="I481" s="38">
        <v>1.25</v>
      </c>
      <c r="J481" s="38">
        <f>H481*E481*I481</f>
        <v>4464.4125000000004</v>
      </c>
      <c r="K481" s="38">
        <f>J481*1.2</f>
        <v>5357.2950000000001</v>
      </c>
      <c r="L481" s="112" t="s">
        <v>150</v>
      </c>
      <c r="M481" s="134"/>
    </row>
    <row r="482" spans="1:13" s="4" customFormat="1" ht="25.5" x14ac:dyDescent="0.2">
      <c r="A482" s="54">
        <v>114</v>
      </c>
      <c r="B482" s="46" t="s">
        <v>143</v>
      </c>
      <c r="C482" s="53" t="s">
        <v>144</v>
      </c>
      <c r="D482" s="38"/>
      <c r="E482" s="22"/>
      <c r="F482" s="38">
        <v>3875.76</v>
      </c>
      <c r="G482" s="23"/>
      <c r="H482" s="24"/>
      <c r="I482" s="38"/>
      <c r="J482" s="38">
        <f>SUM(J483:J484)</f>
        <v>2658.9250000000002</v>
      </c>
      <c r="K482" s="38">
        <f>SUM(K483:K484)</f>
        <v>3190.71</v>
      </c>
      <c r="L482" s="39"/>
      <c r="M482" s="133" t="s">
        <v>12</v>
      </c>
    </row>
    <row r="483" spans="1:13" s="26" customFormat="1" ht="25.5" x14ac:dyDescent="0.2">
      <c r="A483" s="54"/>
      <c r="B483" s="46"/>
      <c r="C483" s="53"/>
      <c r="D483" s="37" t="s">
        <v>7</v>
      </c>
      <c r="E483" s="39">
        <v>1</v>
      </c>
      <c r="F483" s="38"/>
      <c r="G483" s="38"/>
      <c r="H483" s="38">
        <v>1786.74</v>
      </c>
      <c r="I483" s="38">
        <v>1.25</v>
      </c>
      <c r="J483" s="38">
        <f>H483*E483*I483</f>
        <v>2233.4250000000002</v>
      </c>
      <c r="K483" s="38">
        <f>J483*1.2</f>
        <v>2680.11</v>
      </c>
      <c r="L483" s="88" t="s">
        <v>166</v>
      </c>
      <c r="M483" s="134"/>
    </row>
    <row r="484" spans="1:13" s="4" customFormat="1" ht="12.75" x14ac:dyDescent="0.2">
      <c r="A484" s="55"/>
      <c r="B484" s="45"/>
      <c r="C484" s="14"/>
      <c r="D484" s="33" t="s">
        <v>26</v>
      </c>
      <c r="E484" s="36">
        <v>1</v>
      </c>
      <c r="F484" s="33"/>
      <c r="G484" s="33"/>
      <c r="H484" s="33">
        <v>425.5</v>
      </c>
      <c r="I484" s="36"/>
      <c r="J484" s="33">
        <f>E484*H484</f>
        <v>425.5</v>
      </c>
      <c r="K484" s="38">
        <f>J484*1.2</f>
        <v>510.59999999999997</v>
      </c>
      <c r="L484" s="89" t="s">
        <v>22</v>
      </c>
      <c r="M484" s="135"/>
    </row>
    <row r="485" spans="1:13" s="26" customFormat="1" ht="25.5" customHeight="1" x14ac:dyDescent="0.2">
      <c r="A485" s="55">
        <v>115</v>
      </c>
      <c r="B485" s="114" t="s">
        <v>408</v>
      </c>
      <c r="C485" s="76" t="s">
        <v>409</v>
      </c>
      <c r="D485" s="30" t="s">
        <v>410</v>
      </c>
      <c r="E485" s="36"/>
      <c r="F485" s="33">
        <v>710</v>
      </c>
      <c r="G485" s="33"/>
      <c r="H485" s="33"/>
      <c r="I485" s="33"/>
      <c r="J485" s="33">
        <f>SUM(J486:J492)</f>
        <v>1860.319238</v>
      </c>
      <c r="K485" s="33">
        <f>SUM(K486:K492)</f>
        <v>2232.3830856</v>
      </c>
      <c r="L485" s="36"/>
      <c r="M485" s="130" t="s">
        <v>12</v>
      </c>
    </row>
    <row r="486" spans="1:13" s="26" customFormat="1" ht="25.5" x14ac:dyDescent="0.2">
      <c r="A486" s="55"/>
      <c r="B486" s="45"/>
      <c r="C486" s="28"/>
      <c r="D486" s="33" t="s">
        <v>23</v>
      </c>
      <c r="E486" s="27">
        <v>8.9999999999999993E-3</v>
      </c>
      <c r="F486" s="33"/>
      <c r="G486" s="33"/>
      <c r="H486" s="33">
        <v>2861.77</v>
      </c>
      <c r="I486" s="33">
        <v>1.25</v>
      </c>
      <c r="J486" s="33">
        <f>H486*E486*I486</f>
        <v>32.194912500000001</v>
      </c>
      <c r="K486" s="33">
        <f>J486*1.2</f>
        <v>38.633895000000003</v>
      </c>
      <c r="L486" s="110" t="s">
        <v>297</v>
      </c>
      <c r="M486" s="130"/>
    </row>
    <row r="487" spans="1:13" s="26" customFormat="1" ht="25.5" x14ac:dyDescent="0.2">
      <c r="A487" s="55"/>
      <c r="B487" s="45"/>
      <c r="C487" s="28"/>
      <c r="D487" s="32" t="s">
        <v>24</v>
      </c>
      <c r="E487" s="27">
        <v>8.9999999999999993E-3</v>
      </c>
      <c r="F487" s="33"/>
      <c r="G487" s="33"/>
      <c r="H487" s="33">
        <v>4525.2299999999996</v>
      </c>
      <c r="I487" s="33"/>
      <c r="J487" s="33">
        <f t="shared" ref="J487" si="169">H487*E487</f>
        <v>40.727069999999991</v>
      </c>
      <c r="K487" s="33">
        <f t="shared" ref="K487:K492" si="170">J487*1.2</f>
        <v>48.872483999999986</v>
      </c>
      <c r="L487" s="36" t="s">
        <v>30</v>
      </c>
      <c r="M487" s="130"/>
    </row>
    <row r="488" spans="1:13" s="26" customFormat="1" ht="25.5" x14ac:dyDescent="0.2">
      <c r="A488" s="55"/>
      <c r="B488" s="45"/>
      <c r="C488" s="28"/>
      <c r="D488" s="32" t="s">
        <v>27</v>
      </c>
      <c r="E488" s="27">
        <v>8.9999999999999993E-3</v>
      </c>
      <c r="F488" s="33"/>
      <c r="G488" s="33"/>
      <c r="H488" s="33">
        <v>866.6</v>
      </c>
      <c r="I488" s="33"/>
      <c r="J488" s="33">
        <f>H488</f>
        <v>866.6</v>
      </c>
      <c r="K488" s="33">
        <f t="shared" si="170"/>
        <v>1039.92</v>
      </c>
      <c r="L488" s="36" t="s">
        <v>3</v>
      </c>
      <c r="M488" s="130"/>
    </row>
    <row r="489" spans="1:13" s="26" customFormat="1" ht="25.5" x14ac:dyDescent="0.2">
      <c r="A489" s="55"/>
      <c r="B489" s="45"/>
      <c r="C489" s="28"/>
      <c r="D489" s="33" t="s">
        <v>13</v>
      </c>
      <c r="E489" s="27">
        <v>1.4999999999999999E-2</v>
      </c>
      <c r="F489" s="33"/>
      <c r="G489" s="33"/>
      <c r="H489" s="34">
        <v>1929.53</v>
      </c>
      <c r="I489" s="33">
        <v>1.29</v>
      </c>
      <c r="J489" s="33">
        <f>E489*H489*I489</f>
        <v>37.336405499999998</v>
      </c>
      <c r="K489" s="33">
        <f t="shared" si="170"/>
        <v>44.803686599999999</v>
      </c>
      <c r="L489" s="110" t="s">
        <v>149</v>
      </c>
      <c r="M489" s="130"/>
    </row>
    <row r="490" spans="1:13" s="26" customFormat="1" ht="18" customHeight="1" x14ac:dyDescent="0.2">
      <c r="A490" s="55"/>
      <c r="B490" s="45"/>
      <c r="C490" s="28"/>
      <c r="D490" s="33" t="s">
        <v>15</v>
      </c>
      <c r="E490" s="27">
        <v>1.4999999999999999E-2</v>
      </c>
      <c r="F490" s="33"/>
      <c r="G490" s="33"/>
      <c r="H490" s="34">
        <v>1262.83</v>
      </c>
      <c r="I490" s="33"/>
      <c r="J490" s="33">
        <f>E490*H490</f>
        <v>18.942449999999997</v>
      </c>
      <c r="K490" s="33">
        <f t="shared" si="170"/>
        <v>22.730939999999997</v>
      </c>
      <c r="L490" s="110" t="s">
        <v>16</v>
      </c>
      <c r="M490" s="130"/>
    </row>
    <row r="491" spans="1:13" s="26" customFormat="1" ht="18" customHeight="1" x14ac:dyDescent="0.2">
      <c r="A491" s="55"/>
      <c r="B491" s="45"/>
      <c r="C491" s="28"/>
      <c r="D491" s="33" t="s">
        <v>17</v>
      </c>
      <c r="E491" s="27">
        <v>4.4999999999999998E-2</v>
      </c>
      <c r="F491" s="33"/>
      <c r="G491" s="33"/>
      <c r="H491" s="34">
        <v>1529.52</v>
      </c>
      <c r="I491" s="33"/>
      <c r="J491" s="33">
        <f t="shared" ref="J491" si="171">E491*H491</f>
        <v>68.828400000000002</v>
      </c>
      <c r="K491" s="33">
        <f t="shared" si="170"/>
        <v>82.594080000000005</v>
      </c>
      <c r="L491" s="110" t="s">
        <v>18</v>
      </c>
      <c r="M491" s="130"/>
    </row>
    <row r="492" spans="1:13" s="26" customFormat="1" ht="18" customHeight="1" x14ac:dyDescent="0.2">
      <c r="A492" s="55"/>
      <c r="B492" s="45"/>
      <c r="C492" s="28"/>
      <c r="D492" s="33" t="s">
        <v>25</v>
      </c>
      <c r="E492" s="35">
        <v>1</v>
      </c>
      <c r="F492" s="29"/>
      <c r="G492" s="29"/>
      <c r="H492" s="34">
        <v>795.69</v>
      </c>
      <c r="I492" s="33"/>
      <c r="J492" s="33">
        <f>E492*H492</f>
        <v>795.69</v>
      </c>
      <c r="K492" s="33">
        <f t="shared" si="170"/>
        <v>954.82799999999997</v>
      </c>
      <c r="L492" s="36" t="s">
        <v>19</v>
      </c>
      <c r="M492" s="131"/>
    </row>
    <row r="493" spans="1:13" s="26" customFormat="1" ht="30.75" customHeight="1" x14ac:dyDescent="0.2">
      <c r="A493" s="55">
        <v>116</v>
      </c>
      <c r="B493" s="114" t="s">
        <v>411</v>
      </c>
      <c r="C493" s="76" t="s">
        <v>412</v>
      </c>
      <c r="D493" s="17" t="s">
        <v>43</v>
      </c>
      <c r="E493" s="37"/>
      <c r="F493" s="33">
        <v>7127</v>
      </c>
      <c r="G493" s="38"/>
      <c r="H493" s="38"/>
      <c r="I493" s="38"/>
      <c r="J493" s="38">
        <f>SUM(J494:J497)</f>
        <v>8965.4748684000006</v>
      </c>
      <c r="K493" s="38">
        <f>SUM(K494:K497)</f>
        <v>10758.569842079998</v>
      </c>
      <c r="L493" s="39"/>
      <c r="M493" s="133" t="s">
        <v>12</v>
      </c>
    </row>
    <row r="494" spans="1:13" s="26" customFormat="1" ht="27" customHeight="1" x14ac:dyDescent="0.2">
      <c r="A494" s="55"/>
      <c r="B494" s="45"/>
      <c r="C494" s="31"/>
      <c r="D494" s="33" t="s">
        <v>13</v>
      </c>
      <c r="E494" s="27">
        <v>2.581</v>
      </c>
      <c r="F494" s="33"/>
      <c r="G494" s="33"/>
      <c r="H494" s="34">
        <v>963.68</v>
      </c>
      <c r="I494" s="33">
        <v>1.48</v>
      </c>
      <c r="J494" s="33">
        <f>E494*H494*I494</f>
        <v>3681.1419583999996</v>
      </c>
      <c r="K494" s="38">
        <f>J494*1.2</f>
        <v>4417.3703500799993</v>
      </c>
      <c r="L494" s="110" t="s">
        <v>147</v>
      </c>
      <c r="M494" s="134"/>
    </row>
    <row r="495" spans="1:13" s="26" customFormat="1" ht="26.25" customHeight="1" x14ac:dyDescent="0.2">
      <c r="A495" s="55"/>
      <c r="B495" s="45"/>
      <c r="C495" s="28"/>
      <c r="D495" s="33" t="s">
        <v>15</v>
      </c>
      <c r="E495" s="27">
        <v>2.581</v>
      </c>
      <c r="F495" s="33"/>
      <c r="G495" s="33"/>
      <c r="H495" s="34">
        <v>949.02</v>
      </c>
      <c r="I495" s="33"/>
      <c r="J495" s="33">
        <f>E495*H495</f>
        <v>2449.4206199999999</v>
      </c>
      <c r="K495" s="38">
        <f t="shared" ref="K495:K497" si="172">J495*1.2</f>
        <v>2939.3047439999996</v>
      </c>
      <c r="L495" s="110" t="s">
        <v>44</v>
      </c>
      <c r="M495" s="134"/>
    </row>
    <row r="496" spans="1:13" s="26" customFormat="1" ht="27.75" customHeight="1" x14ac:dyDescent="0.2">
      <c r="A496" s="55"/>
      <c r="B496" s="45"/>
      <c r="C496" s="28"/>
      <c r="D496" s="33" t="s">
        <v>17</v>
      </c>
      <c r="E496" s="27">
        <v>2.581</v>
      </c>
      <c r="F496" s="33"/>
      <c r="G496" s="33"/>
      <c r="H496" s="34">
        <v>790.09</v>
      </c>
      <c r="I496" s="33"/>
      <c r="J496" s="33">
        <f t="shared" ref="J496" si="173">E496*H496</f>
        <v>2039.2222900000002</v>
      </c>
      <c r="K496" s="38">
        <f t="shared" si="172"/>
        <v>2447.0667480000002</v>
      </c>
      <c r="L496" s="110" t="s">
        <v>52</v>
      </c>
      <c r="M496" s="134"/>
    </row>
    <row r="497" spans="1:13" s="26" customFormat="1" ht="28.5" customHeight="1" x14ac:dyDescent="0.2">
      <c r="A497" s="55"/>
      <c r="B497" s="45"/>
      <c r="C497" s="28"/>
      <c r="D497" s="33" t="s">
        <v>25</v>
      </c>
      <c r="E497" s="35">
        <v>1</v>
      </c>
      <c r="F497" s="33"/>
      <c r="G497" s="29"/>
      <c r="H497" s="34">
        <v>795.69</v>
      </c>
      <c r="I497" s="33"/>
      <c r="J497" s="33">
        <f>E497*H497</f>
        <v>795.69</v>
      </c>
      <c r="K497" s="38">
        <f t="shared" si="172"/>
        <v>954.82799999999997</v>
      </c>
      <c r="L497" s="36" t="s">
        <v>19</v>
      </c>
      <c r="M497" s="135"/>
    </row>
    <row r="498" spans="1:13" s="4" customFormat="1" ht="27" customHeight="1" x14ac:dyDescent="0.2">
      <c r="A498" s="54">
        <v>117</v>
      </c>
      <c r="B498" s="122" t="s">
        <v>413</v>
      </c>
      <c r="C498" s="123" t="s">
        <v>414</v>
      </c>
      <c r="D498" s="38"/>
      <c r="E498" s="22"/>
      <c r="F498" s="38">
        <v>1967</v>
      </c>
      <c r="G498" s="23"/>
      <c r="H498" s="24"/>
      <c r="I498" s="38"/>
      <c r="J498" s="38">
        <f>SUM(J499:J499)</f>
        <v>4464.4125000000004</v>
      </c>
      <c r="K498" s="38">
        <f>SUM(K499:K499)</f>
        <v>5357.2950000000001</v>
      </c>
      <c r="L498" s="39"/>
      <c r="M498" s="133" t="s">
        <v>12</v>
      </c>
    </row>
    <row r="499" spans="1:13" s="26" customFormat="1" ht="25.5" x14ac:dyDescent="0.2">
      <c r="A499" s="54"/>
      <c r="B499" s="46"/>
      <c r="C499" s="14"/>
      <c r="D499" s="37" t="s">
        <v>7</v>
      </c>
      <c r="E499" s="39">
        <v>1</v>
      </c>
      <c r="F499" s="38"/>
      <c r="G499" s="38"/>
      <c r="H499" s="38">
        <v>3571.53</v>
      </c>
      <c r="I499" s="38">
        <v>1.25</v>
      </c>
      <c r="J499" s="38">
        <f>H499*E499*I499</f>
        <v>4464.4125000000004</v>
      </c>
      <c r="K499" s="38">
        <f>J499*1.2</f>
        <v>5357.2950000000001</v>
      </c>
      <c r="L499" s="112" t="s">
        <v>150</v>
      </c>
      <c r="M499" s="135"/>
    </row>
    <row r="500" spans="1:13" s="4" customFormat="1" ht="38.25" x14ac:dyDescent="0.2">
      <c r="A500" s="54" t="s">
        <v>468</v>
      </c>
      <c r="B500" s="122" t="s">
        <v>467</v>
      </c>
      <c r="C500" s="123" t="s">
        <v>466</v>
      </c>
      <c r="D500" s="32" t="s">
        <v>21</v>
      </c>
      <c r="E500" s="36">
        <v>2</v>
      </c>
      <c r="F500" s="33">
        <v>2343.645</v>
      </c>
      <c r="G500" s="33"/>
      <c r="H500" s="33">
        <v>2222.1</v>
      </c>
      <c r="I500" s="36">
        <v>1.25</v>
      </c>
      <c r="J500" s="33">
        <f>E500*H500*I500</f>
        <v>5555.25</v>
      </c>
      <c r="K500" s="33">
        <f>J500*1.2</f>
        <v>6666.3</v>
      </c>
      <c r="L500" s="127" t="s">
        <v>151</v>
      </c>
      <c r="M500" s="126" t="s">
        <v>12</v>
      </c>
    </row>
    <row r="501" spans="1:13" s="26" customFormat="1" ht="30.75" customHeight="1" x14ac:dyDescent="0.2">
      <c r="A501" s="55" t="s">
        <v>469</v>
      </c>
      <c r="B501" s="122" t="s">
        <v>470</v>
      </c>
      <c r="C501" s="123" t="s">
        <v>471</v>
      </c>
      <c r="D501" s="17" t="s">
        <v>47</v>
      </c>
      <c r="E501" s="37"/>
      <c r="F501" s="33">
        <v>631.15</v>
      </c>
      <c r="G501" s="38"/>
      <c r="H501" s="38"/>
      <c r="I501" s="38"/>
      <c r="J501" s="38">
        <f>SUM(J502:J505)</f>
        <v>864.8989039999999</v>
      </c>
      <c r="K501" s="38">
        <f>SUM(K502:K505)</f>
        <v>1037.8786848</v>
      </c>
      <c r="L501" s="39"/>
      <c r="M501" s="133" t="s">
        <v>12</v>
      </c>
    </row>
    <row r="502" spans="1:13" s="26" customFormat="1" ht="27" customHeight="1" x14ac:dyDescent="0.2">
      <c r="A502" s="55"/>
      <c r="B502" s="45"/>
      <c r="C502" s="31"/>
      <c r="D502" s="33" t="s">
        <v>13</v>
      </c>
      <c r="E502" s="27">
        <v>0.21</v>
      </c>
      <c r="F502" s="33"/>
      <c r="G502" s="33"/>
      <c r="H502" s="34">
        <v>963.68</v>
      </c>
      <c r="I502" s="33">
        <v>1.43</v>
      </c>
      <c r="J502" s="33">
        <f>E502*H502*I502</f>
        <v>289.39310399999994</v>
      </c>
      <c r="K502" s="38">
        <f>J502*1.2</f>
        <v>347.2717247999999</v>
      </c>
      <c r="L502" s="128" t="s">
        <v>147</v>
      </c>
      <c r="M502" s="134"/>
    </row>
    <row r="503" spans="1:13" s="26" customFormat="1" ht="26.25" customHeight="1" x14ac:dyDescent="0.2">
      <c r="A503" s="55"/>
      <c r="B503" s="45"/>
      <c r="C503" s="28"/>
      <c r="D503" s="33" t="s">
        <v>15</v>
      </c>
      <c r="E503" s="27">
        <v>0.21</v>
      </c>
      <c r="F503" s="33"/>
      <c r="G503" s="33"/>
      <c r="H503" s="34">
        <v>949.02</v>
      </c>
      <c r="I503" s="33"/>
      <c r="J503" s="33">
        <f>E503*H503</f>
        <v>199.29419999999999</v>
      </c>
      <c r="K503" s="38">
        <f t="shared" ref="K503:K505" si="174">J503*1.2</f>
        <v>239.15303999999998</v>
      </c>
      <c r="L503" s="128" t="s">
        <v>44</v>
      </c>
      <c r="M503" s="134"/>
    </row>
    <row r="504" spans="1:13" s="26" customFormat="1" ht="27.75" customHeight="1" x14ac:dyDescent="0.2">
      <c r="A504" s="55"/>
      <c r="B504" s="45"/>
      <c r="C504" s="28"/>
      <c r="D504" s="33" t="s">
        <v>17</v>
      </c>
      <c r="E504" s="27">
        <v>0.214</v>
      </c>
      <c r="F504" s="33"/>
      <c r="G504" s="33"/>
      <c r="H504" s="34">
        <v>664.4</v>
      </c>
      <c r="I504" s="33"/>
      <c r="J504" s="33">
        <f t="shared" ref="J504" si="175">E504*H504</f>
        <v>142.1816</v>
      </c>
      <c r="K504" s="38">
        <f t="shared" si="174"/>
        <v>170.61792</v>
      </c>
      <c r="L504" s="128" t="s">
        <v>48</v>
      </c>
      <c r="M504" s="134"/>
    </row>
    <row r="505" spans="1:13" s="26" customFormat="1" ht="28.5" customHeight="1" thickBot="1" x14ac:dyDescent="0.25">
      <c r="A505" s="55"/>
      <c r="B505" s="45"/>
      <c r="C505" s="28"/>
      <c r="D505" s="33" t="s">
        <v>170</v>
      </c>
      <c r="E505" s="35">
        <v>1</v>
      </c>
      <c r="F505" s="33"/>
      <c r="G505" s="29"/>
      <c r="H505" s="34">
        <v>234.03</v>
      </c>
      <c r="I505" s="33"/>
      <c r="J505" s="33">
        <f>E505*H505</f>
        <v>234.03</v>
      </c>
      <c r="K505" s="38">
        <f t="shared" si="174"/>
        <v>280.83600000000001</v>
      </c>
      <c r="L505" s="36" t="s">
        <v>50</v>
      </c>
      <c r="M505" s="135"/>
    </row>
    <row r="506" spans="1:13" s="2" customFormat="1" ht="20.25" customHeight="1" thickBot="1" x14ac:dyDescent="0.25">
      <c r="A506" s="137" t="s">
        <v>54</v>
      </c>
      <c r="B506" s="138"/>
      <c r="C506" s="138"/>
      <c r="D506" s="138"/>
      <c r="E506" s="138"/>
      <c r="F506" s="138"/>
      <c r="G506" s="138"/>
      <c r="H506" s="138"/>
      <c r="I506" s="138"/>
      <c r="J506" s="138"/>
      <c r="K506" s="138"/>
      <c r="L506" s="138"/>
      <c r="M506" s="139"/>
    </row>
    <row r="507" spans="1:13" s="26" customFormat="1" ht="24.75" customHeight="1" thickBot="1" x14ac:dyDescent="0.25">
      <c r="A507" s="60"/>
      <c r="B507" s="61"/>
      <c r="C507" s="62" t="s">
        <v>56</v>
      </c>
      <c r="D507" s="61"/>
      <c r="E507" s="61"/>
      <c r="F507" s="61"/>
      <c r="G507" s="61"/>
      <c r="H507" s="61"/>
      <c r="I507" s="61"/>
      <c r="J507" s="61"/>
      <c r="K507" s="61"/>
      <c r="L507" s="61"/>
      <c r="M507" s="63"/>
    </row>
    <row r="508" spans="1:13" s="4" customFormat="1" ht="25.5" x14ac:dyDescent="0.2">
      <c r="A508" s="55">
        <v>118</v>
      </c>
      <c r="B508" s="44" t="s">
        <v>415</v>
      </c>
      <c r="C508" s="14" t="s">
        <v>416</v>
      </c>
      <c r="D508" s="32"/>
      <c r="E508" s="36"/>
      <c r="F508" s="33">
        <v>8603</v>
      </c>
      <c r="G508" s="10"/>
      <c r="H508" s="10"/>
      <c r="I508" s="11"/>
      <c r="J508" s="33">
        <f>SUM(J509:J509)</f>
        <v>22221</v>
      </c>
      <c r="K508" s="33">
        <f>SUM(K509:K509)</f>
        <v>26665.200000000001</v>
      </c>
      <c r="L508" s="12"/>
      <c r="M508" s="132" t="s">
        <v>12</v>
      </c>
    </row>
    <row r="509" spans="1:13" s="4" customFormat="1" ht="25.5" x14ac:dyDescent="0.2">
      <c r="A509" s="55"/>
      <c r="B509" s="45"/>
      <c r="C509" s="14"/>
      <c r="D509" s="32" t="s">
        <v>21</v>
      </c>
      <c r="E509" s="36">
        <v>8</v>
      </c>
      <c r="F509" s="33"/>
      <c r="G509" s="33"/>
      <c r="H509" s="33">
        <v>2222.1</v>
      </c>
      <c r="I509" s="36">
        <v>1.25</v>
      </c>
      <c r="J509" s="33">
        <f>E509*H509*I509</f>
        <v>22221</v>
      </c>
      <c r="K509" s="33">
        <f>J509*1.2</f>
        <v>26665.200000000001</v>
      </c>
      <c r="L509" s="110" t="s">
        <v>151</v>
      </c>
      <c r="M509" s="132"/>
    </row>
    <row r="510" spans="1:13" s="4" customFormat="1" ht="12.75" x14ac:dyDescent="0.2">
      <c r="A510" s="55">
        <v>119</v>
      </c>
      <c r="B510" s="44" t="s">
        <v>73</v>
      </c>
      <c r="C510" s="14" t="s">
        <v>72</v>
      </c>
      <c r="D510" s="32"/>
      <c r="E510" s="36"/>
      <c r="F510" s="33">
        <v>6647</v>
      </c>
      <c r="G510" s="10"/>
      <c r="H510" s="10"/>
      <c r="I510" s="11"/>
      <c r="J510" s="33">
        <f>SUM(J511:J512)</f>
        <v>17091.25</v>
      </c>
      <c r="K510" s="33">
        <f>SUM(K511:K512)</f>
        <v>20509.499999999996</v>
      </c>
      <c r="L510" s="12"/>
      <c r="M510" s="132" t="s">
        <v>12</v>
      </c>
    </row>
    <row r="511" spans="1:13" s="4" customFormat="1" ht="25.5" x14ac:dyDescent="0.2">
      <c r="A511" s="55"/>
      <c r="B511" s="45"/>
      <c r="C511" s="14"/>
      <c r="D511" s="32" t="s">
        <v>21</v>
      </c>
      <c r="E511" s="36">
        <v>6</v>
      </c>
      <c r="F511" s="33"/>
      <c r="G511" s="33"/>
      <c r="H511" s="33">
        <v>2222.1</v>
      </c>
      <c r="I511" s="36">
        <v>1.25</v>
      </c>
      <c r="J511" s="33">
        <f>E511*H511*I511</f>
        <v>16665.75</v>
      </c>
      <c r="K511" s="33">
        <f>J511*1.2</f>
        <v>19998.899999999998</v>
      </c>
      <c r="L511" s="59" t="s">
        <v>151</v>
      </c>
      <c r="M511" s="132"/>
    </row>
    <row r="512" spans="1:13" s="4" customFormat="1" ht="18.75" customHeight="1" x14ac:dyDescent="0.2">
      <c r="A512" s="55"/>
      <c r="B512" s="45"/>
      <c r="C512" s="14"/>
      <c r="D512" s="33" t="s">
        <v>26</v>
      </c>
      <c r="E512" s="36">
        <v>1</v>
      </c>
      <c r="F512" s="33"/>
      <c r="G512" s="33"/>
      <c r="H512" s="33">
        <v>425.5</v>
      </c>
      <c r="I512" s="36"/>
      <c r="J512" s="33">
        <f>E512*H512</f>
        <v>425.5</v>
      </c>
      <c r="K512" s="33">
        <f>J512*1.2</f>
        <v>510.59999999999997</v>
      </c>
      <c r="L512" s="59" t="s">
        <v>22</v>
      </c>
      <c r="M512" s="132"/>
    </row>
    <row r="513" spans="1:13" s="4" customFormat="1" ht="12.75" x14ac:dyDescent="0.2">
      <c r="A513" s="55">
        <v>120</v>
      </c>
      <c r="B513" s="44" t="s">
        <v>74</v>
      </c>
      <c r="C513" s="14" t="s">
        <v>75</v>
      </c>
      <c r="D513" s="32"/>
      <c r="E513" s="36"/>
      <c r="F513" s="33">
        <v>8607</v>
      </c>
      <c r="G513" s="10"/>
      <c r="H513" s="10"/>
      <c r="I513" s="11"/>
      <c r="J513" s="33">
        <f>SUM(J514:J515)</f>
        <v>22646.5</v>
      </c>
      <c r="K513" s="33">
        <f>SUM(K514:K515)</f>
        <v>27175.8</v>
      </c>
      <c r="L513" s="12"/>
      <c r="M513" s="132" t="s">
        <v>12</v>
      </c>
    </row>
    <row r="514" spans="1:13" s="4" customFormat="1" ht="25.5" x14ac:dyDescent="0.2">
      <c r="A514" s="55"/>
      <c r="B514" s="45"/>
      <c r="C514" s="14"/>
      <c r="D514" s="32" t="s">
        <v>21</v>
      </c>
      <c r="E514" s="36">
        <v>8</v>
      </c>
      <c r="F514" s="33"/>
      <c r="G514" s="33"/>
      <c r="H514" s="33">
        <v>2222.1</v>
      </c>
      <c r="I514" s="36">
        <v>1.25</v>
      </c>
      <c r="J514" s="33">
        <f>E514*H514*I514</f>
        <v>22221</v>
      </c>
      <c r="K514" s="33">
        <f>J514*1.2</f>
        <v>26665.200000000001</v>
      </c>
      <c r="L514" s="92" t="s">
        <v>151</v>
      </c>
      <c r="M514" s="132"/>
    </row>
    <row r="515" spans="1:13" s="4" customFormat="1" ht="18.75" customHeight="1" x14ac:dyDescent="0.2">
      <c r="A515" s="55"/>
      <c r="B515" s="45"/>
      <c r="C515" s="14"/>
      <c r="D515" s="33" t="s">
        <v>26</v>
      </c>
      <c r="E515" s="36">
        <v>1</v>
      </c>
      <c r="F515" s="33"/>
      <c r="G515" s="33"/>
      <c r="H515" s="33">
        <v>425.5</v>
      </c>
      <c r="I515" s="36"/>
      <c r="J515" s="33">
        <f>E515*H515</f>
        <v>425.5</v>
      </c>
      <c r="K515" s="33">
        <f>J515*1.2</f>
        <v>510.59999999999997</v>
      </c>
      <c r="L515" s="92" t="s">
        <v>22</v>
      </c>
      <c r="M515" s="132"/>
    </row>
    <row r="516" spans="1:13" s="4" customFormat="1" ht="16.5" customHeight="1" x14ac:dyDescent="0.2">
      <c r="A516" s="54">
        <v>121</v>
      </c>
      <c r="B516" s="46" t="s">
        <v>417</v>
      </c>
      <c r="C516" s="53" t="s">
        <v>418</v>
      </c>
      <c r="D516" s="38"/>
      <c r="E516" s="22"/>
      <c r="F516" s="38">
        <v>1170</v>
      </c>
      <c r="G516" s="23"/>
      <c r="H516" s="24"/>
      <c r="I516" s="38"/>
      <c r="J516" s="38">
        <f>SUM(J517:J517)</f>
        <v>4464.4125000000004</v>
      </c>
      <c r="K516" s="38">
        <f>SUM(K517:K517)</f>
        <v>5357.2950000000001</v>
      </c>
      <c r="L516" s="39"/>
      <c r="M516" s="133" t="s">
        <v>12</v>
      </c>
    </row>
    <row r="517" spans="1:13" s="26" customFormat="1" ht="25.5" x14ac:dyDescent="0.2">
      <c r="A517" s="54"/>
      <c r="B517" s="46"/>
      <c r="C517" s="53"/>
      <c r="D517" s="37" t="s">
        <v>7</v>
      </c>
      <c r="E517" s="39">
        <v>1</v>
      </c>
      <c r="F517" s="38"/>
      <c r="G517" s="38"/>
      <c r="H517" s="38">
        <v>3571.53</v>
      </c>
      <c r="I517" s="38">
        <v>1.25</v>
      </c>
      <c r="J517" s="38">
        <f>H517*E517*I517</f>
        <v>4464.4125000000004</v>
      </c>
      <c r="K517" s="38">
        <f>J517*1.2</f>
        <v>5357.2950000000001</v>
      </c>
      <c r="L517" s="112" t="s">
        <v>150</v>
      </c>
      <c r="M517" s="134"/>
    </row>
    <row r="518" spans="1:13" s="4" customFormat="1" ht="16.5" customHeight="1" x14ac:dyDescent="0.2">
      <c r="A518" s="54">
        <v>122</v>
      </c>
      <c r="B518" s="46" t="s">
        <v>419</v>
      </c>
      <c r="C518" s="53" t="s">
        <v>420</v>
      </c>
      <c r="D518" s="38"/>
      <c r="E518" s="22"/>
      <c r="F518" s="38">
        <v>1109</v>
      </c>
      <c r="G518" s="23"/>
      <c r="H518" s="24"/>
      <c r="I518" s="38"/>
      <c r="J518" s="38">
        <f>SUM(J519:J519)</f>
        <v>4464.4125000000004</v>
      </c>
      <c r="K518" s="38">
        <f>SUM(K519:K519)</f>
        <v>5357.2950000000001</v>
      </c>
      <c r="L518" s="39"/>
      <c r="M518" s="133" t="s">
        <v>12</v>
      </c>
    </row>
    <row r="519" spans="1:13" s="26" customFormat="1" ht="25.5" x14ac:dyDescent="0.2">
      <c r="A519" s="54"/>
      <c r="B519" s="46"/>
      <c r="C519" s="53"/>
      <c r="D519" s="37" t="s">
        <v>7</v>
      </c>
      <c r="E519" s="39">
        <v>1</v>
      </c>
      <c r="F519" s="38"/>
      <c r="G519" s="38"/>
      <c r="H519" s="38">
        <v>3571.53</v>
      </c>
      <c r="I519" s="38">
        <v>1.25</v>
      </c>
      <c r="J519" s="38">
        <f>H519*E519*I519</f>
        <v>4464.4125000000004</v>
      </c>
      <c r="K519" s="38">
        <f>J519*1.2</f>
        <v>5357.2950000000001</v>
      </c>
      <c r="L519" s="112" t="s">
        <v>150</v>
      </c>
      <c r="M519" s="134"/>
    </row>
    <row r="520" spans="1:13" s="4" customFormat="1" ht="16.5" customHeight="1" x14ac:dyDescent="0.2">
      <c r="A520" s="54">
        <v>123</v>
      </c>
      <c r="B520" s="46" t="s">
        <v>421</v>
      </c>
      <c r="C520" s="53" t="s">
        <v>422</v>
      </c>
      <c r="D520" s="38"/>
      <c r="E520" s="22"/>
      <c r="F520" s="38">
        <v>651</v>
      </c>
      <c r="G520" s="23"/>
      <c r="H520" s="24"/>
      <c r="I520" s="38"/>
      <c r="J520" s="38">
        <f>SUM(J521:J521)</f>
        <v>1673.2875000000001</v>
      </c>
      <c r="K520" s="38">
        <f>SUM(K521:K521)</f>
        <v>2007.9450000000002</v>
      </c>
      <c r="L520" s="39"/>
      <c r="M520" s="133" t="s">
        <v>12</v>
      </c>
    </row>
    <row r="521" spans="1:13" s="26" customFormat="1" ht="25.5" x14ac:dyDescent="0.2">
      <c r="A521" s="54"/>
      <c r="B521" s="46"/>
      <c r="C521" s="53"/>
      <c r="D521" s="37" t="s">
        <v>7</v>
      </c>
      <c r="E521" s="39">
        <v>1</v>
      </c>
      <c r="F521" s="38"/>
      <c r="G521" s="38"/>
      <c r="H521" s="38">
        <v>1338.63</v>
      </c>
      <c r="I521" s="38">
        <v>1.25</v>
      </c>
      <c r="J521" s="38">
        <f>H521*E521*I521</f>
        <v>1673.2875000000001</v>
      </c>
      <c r="K521" s="38">
        <f>J521*1.2</f>
        <v>2007.9450000000002</v>
      </c>
      <c r="L521" s="112" t="s">
        <v>152</v>
      </c>
      <c r="M521" s="134"/>
    </row>
    <row r="522" spans="1:13" s="4" customFormat="1" ht="16.5" customHeight="1" x14ac:dyDescent="0.2">
      <c r="A522" s="54">
        <v>124</v>
      </c>
      <c r="B522" s="46" t="s">
        <v>423</v>
      </c>
      <c r="C522" s="53" t="s">
        <v>424</v>
      </c>
      <c r="D522" s="38"/>
      <c r="E522" s="22"/>
      <c r="F522" s="38">
        <v>813</v>
      </c>
      <c r="G522" s="23"/>
      <c r="H522" s="24"/>
      <c r="I522" s="38"/>
      <c r="J522" s="38">
        <f>SUM(J523:J523)</f>
        <v>2233.4250000000002</v>
      </c>
      <c r="K522" s="38">
        <f>SUM(K523:K523)</f>
        <v>2680.11</v>
      </c>
      <c r="L522" s="39"/>
      <c r="M522" s="133" t="s">
        <v>12</v>
      </c>
    </row>
    <row r="523" spans="1:13" s="26" customFormat="1" ht="25.5" x14ac:dyDescent="0.2">
      <c r="A523" s="54"/>
      <c r="B523" s="46"/>
      <c r="C523" s="53"/>
      <c r="D523" s="37" t="s">
        <v>7</v>
      </c>
      <c r="E523" s="39">
        <v>1</v>
      </c>
      <c r="F523" s="38"/>
      <c r="G523" s="38"/>
      <c r="H523" s="38">
        <v>1786.74</v>
      </c>
      <c r="I523" s="38">
        <v>1.25</v>
      </c>
      <c r="J523" s="38">
        <f>H523*E523*I523</f>
        <v>2233.4250000000002</v>
      </c>
      <c r="K523" s="38">
        <f>J523*1.2</f>
        <v>2680.11</v>
      </c>
      <c r="L523" s="112" t="s">
        <v>166</v>
      </c>
      <c r="M523" s="134"/>
    </row>
    <row r="524" spans="1:13" s="4" customFormat="1" ht="16.5" customHeight="1" x14ac:dyDescent="0.2">
      <c r="A524" s="54">
        <v>125</v>
      </c>
      <c r="B524" s="46" t="s">
        <v>425</v>
      </c>
      <c r="C524" s="53" t="s">
        <v>426</v>
      </c>
      <c r="D524" s="38"/>
      <c r="E524" s="22"/>
      <c r="F524" s="38">
        <v>782</v>
      </c>
      <c r="G524" s="23"/>
      <c r="H524" s="24"/>
      <c r="I524" s="38"/>
      <c r="J524" s="38">
        <f>SUM(J525:J525)</f>
        <v>1611.1375</v>
      </c>
      <c r="K524" s="38">
        <f>SUM(K525:K525)</f>
        <v>1933.365</v>
      </c>
      <c r="L524" s="39"/>
      <c r="M524" s="133" t="s">
        <v>12</v>
      </c>
    </row>
    <row r="525" spans="1:13" s="26" customFormat="1" ht="25.5" x14ac:dyDescent="0.2">
      <c r="A525" s="54"/>
      <c r="B525" s="46"/>
      <c r="C525" s="53"/>
      <c r="D525" s="37" t="s">
        <v>7</v>
      </c>
      <c r="E525" s="39">
        <v>1</v>
      </c>
      <c r="F525" s="38"/>
      <c r="G525" s="38"/>
      <c r="H525" s="38">
        <v>1288.9100000000001</v>
      </c>
      <c r="I525" s="38">
        <v>1.25</v>
      </c>
      <c r="J525" s="38">
        <f>H525*E525*I525</f>
        <v>1611.1375</v>
      </c>
      <c r="K525" s="38">
        <f>J525*1.2</f>
        <v>1933.365</v>
      </c>
      <c r="L525" s="112" t="s">
        <v>302</v>
      </c>
      <c r="M525" s="134"/>
    </row>
    <row r="526" spans="1:13" s="4" customFormat="1" ht="16.5" customHeight="1" x14ac:dyDescent="0.2">
      <c r="A526" s="54">
        <v>126</v>
      </c>
      <c r="B526" s="46" t="s">
        <v>427</v>
      </c>
      <c r="C526" s="53" t="s">
        <v>428</v>
      </c>
      <c r="D526" s="38"/>
      <c r="E526" s="22"/>
      <c r="F526" s="38">
        <v>1829</v>
      </c>
      <c r="G526" s="23"/>
      <c r="H526" s="24"/>
      <c r="I526" s="38"/>
      <c r="J526" s="38">
        <f>SUM(J527:J527)</f>
        <v>2233.4250000000002</v>
      </c>
      <c r="K526" s="38">
        <f>SUM(K527:K527)</f>
        <v>2680.11</v>
      </c>
      <c r="L526" s="39"/>
      <c r="M526" s="133" t="s">
        <v>12</v>
      </c>
    </row>
    <row r="527" spans="1:13" s="26" customFormat="1" ht="25.5" x14ac:dyDescent="0.2">
      <c r="A527" s="54"/>
      <c r="B527" s="46"/>
      <c r="C527" s="53"/>
      <c r="D527" s="37" t="s">
        <v>7</v>
      </c>
      <c r="E527" s="39">
        <v>1</v>
      </c>
      <c r="F527" s="38"/>
      <c r="G527" s="38"/>
      <c r="H527" s="38">
        <v>1786.74</v>
      </c>
      <c r="I527" s="38">
        <v>1.25</v>
      </c>
      <c r="J527" s="38">
        <f>H527*E527*I527</f>
        <v>2233.4250000000002</v>
      </c>
      <c r="K527" s="38">
        <f>J527*1.2</f>
        <v>2680.11</v>
      </c>
      <c r="L527" s="112" t="s">
        <v>166</v>
      </c>
      <c r="M527" s="134"/>
    </row>
    <row r="528" spans="1:13" s="4" customFormat="1" ht="16.5" customHeight="1" x14ac:dyDescent="0.2">
      <c r="A528" s="54">
        <v>127</v>
      </c>
      <c r="B528" s="46" t="s">
        <v>429</v>
      </c>
      <c r="C528" s="53" t="s">
        <v>430</v>
      </c>
      <c r="D528" s="38"/>
      <c r="E528" s="22"/>
      <c r="F528" s="38">
        <v>1141</v>
      </c>
      <c r="G528" s="23"/>
      <c r="H528" s="24"/>
      <c r="I528" s="38"/>
      <c r="J528" s="38">
        <f>SUM(J529:J529)</f>
        <v>4464.4125000000004</v>
      </c>
      <c r="K528" s="38">
        <f>SUM(K529:K529)</f>
        <v>5357.2950000000001</v>
      </c>
      <c r="L528" s="39"/>
      <c r="M528" s="133" t="s">
        <v>12</v>
      </c>
    </row>
    <row r="529" spans="1:13" s="26" customFormat="1" ht="25.5" x14ac:dyDescent="0.2">
      <c r="A529" s="54"/>
      <c r="B529" s="46"/>
      <c r="C529" s="53"/>
      <c r="D529" s="37" t="s">
        <v>7</v>
      </c>
      <c r="E529" s="39">
        <v>1</v>
      </c>
      <c r="F529" s="38"/>
      <c r="G529" s="38"/>
      <c r="H529" s="38">
        <v>3571.53</v>
      </c>
      <c r="I529" s="38">
        <v>1.25</v>
      </c>
      <c r="J529" s="38">
        <f>H529*E529*I529</f>
        <v>4464.4125000000004</v>
      </c>
      <c r="K529" s="38">
        <f>J529*1.2</f>
        <v>5357.2950000000001</v>
      </c>
      <c r="L529" s="112" t="s">
        <v>150</v>
      </c>
      <c r="M529" s="134"/>
    </row>
    <row r="530" spans="1:13" s="4" customFormat="1" ht="16.5" customHeight="1" x14ac:dyDescent="0.2">
      <c r="A530" s="54">
        <v>128</v>
      </c>
      <c r="B530" s="46" t="s">
        <v>431</v>
      </c>
      <c r="C530" s="53" t="s">
        <v>432</v>
      </c>
      <c r="D530" s="38"/>
      <c r="E530" s="22"/>
      <c r="F530" s="38">
        <v>2163</v>
      </c>
      <c r="G530" s="23"/>
      <c r="H530" s="24"/>
      <c r="I530" s="38"/>
      <c r="J530" s="38">
        <f>SUM(J531:J531)</f>
        <v>4464.4125000000004</v>
      </c>
      <c r="K530" s="38">
        <f>SUM(K531:K531)</f>
        <v>5357.2950000000001</v>
      </c>
      <c r="L530" s="39"/>
      <c r="M530" s="133" t="s">
        <v>12</v>
      </c>
    </row>
    <row r="531" spans="1:13" s="26" customFormat="1" ht="25.5" x14ac:dyDescent="0.2">
      <c r="A531" s="54"/>
      <c r="B531" s="46"/>
      <c r="C531" s="53"/>
      <c r="D531" s="37" t="s">
        <v>7</v>
      </c>
      <c r="E531" s="39">
        <v>1</v>
      </c>
      <c r="F531" s="38"/>
      <c r="G531" s="38"/>
      <c r="H531" s="38">
        <v>3571.53</v>
      </c>
      <c r="I531" s="38">
        <v>1.25</v>
      </c>
      <c r="J531" s="38">
        <f>H531*E531*I531</f>
        <v>4464.4125000000004</v>
      </c>
      <c r="K531" s="38">
        <f>J531*1.2</f>
        <v>5357.2950000000001</v>
      </c>
      <c r="L531" s="112" t="s">
        <v>150</v>
      </c>
      <c r="M531" s="134"/>
    </row>
    <row r="532" spans="1:13" s="4" customFormat="1" ht="25.5" x14ac:dyDescent="0.2">
      <c r="A532" s="54">
        <v>129</v>
      </c>
      <c r="B532" s="46" t="s">
        <v>129</v>
      </c>
      <c r="C532" s="14" t="s">
        <v>167</v>
      </c>
      <c r="D532" s="38"/>
      <c r="E532" s="22"/>
      <c r="F532" s="38">
        <v>3874.09</v>
      </c>
      <c r="G532" s="23"/>
      <c r="H532" s="24"/>
      <c r="I532" s="38"/>
      <c r="J532" s="38">
        <f>SUM(J533:J534)</f>
        <v>4889.9125000000004</v>
      </c>
      <c r="K532" s="38">
        <f>SUM(K533:K534)</f>
        <v>5867.8950000000004</v>
      </c>
      <c r="L532" s="39"/>
      <c r="M532" s="133" t="s">
        <v>12</v>
      </c>
    </row>
    <row r="533" spans="1:13" s="26" customFormat="1" ht="25.5" x14ac:dyDescent="0.2">
      <c r="A533" s="54"/>
      <c r="B533" s="46"/>
      <c r="C533" s="53"/>
      <c r="D533" s="37" t="s">
        <v>7</v>
      </c>
      <c r="E533" s="39">
        <v>1</v>
      </c>
      <c r="F533" s="38"/>
      <c r="G533" s="38"/>
      <c r="H533" s="38">
        <v>3571.53</v>
      </c>
      <c r="I533" s="38">
        <v>1.25</v>
      </c>
      <c r="J533" s="38">
        <f>H533*E533*I533</f>
        <v>4464.4125000000004</v>
      </c>
      <c r="K533" s="38">
        <f>J533*1.2</f>
        <v>5357.2950000000001</v>
      </c>
      <c r="L533" s="84" t="s">
        <v>150</v>
      </c>
      <c r="M533" s="134"/>
    </row>
    <row r="534" spans="1:13" s="4" customFormat="1" ht="12.75" x14ac:dyDescent="0.2">
      <c r="A534" s="55"/>
      <c r="B534" s="45"/>
      <c r="C534" s="14"/>
      <c r="D534" s="33" t="s">
        <v>26</v>
      </c>
      <c r="E534" s="36">
        <v>1</v>
      </c>
      <c r="F534" s="33"/>
      <c r="G534" s="33"/>
      <c r="H534" s="33">
        <v>425.5</v>
      </c>
      <c r="I534" s="36"/>
      <c r="J534" s="33">
        <f>E534*H534</f>
        <v>425.5</v>
      </c>
      <c r="K534" s="38">
        <f>J534*1.2</f>
        <v>510.59999999999997</v>
      </c>
      <c r="L534" s="85" t="s">
        <v>22</v>
      </c>
      <c r="M534" s="135"/>
    </row>
    <row r="535" spans="1:13" s="4" customFormat="1" ht="25.5" x14ac:dyDescent="0.2">
      <c r="A535" s="54">
        <v>130</v>
      </c>
      <c r="B535" s="58" t="s">
        <v>433</v>
      </c>
      <c r="C535" s="14" t="s">
        <v>434</v>
      </c>
      <c r="D535" s="38"/>
      <c r="E535" s="22"/>
      <c r="F535" s="38">
        <v>938</v>
      </c>
      <c r="G535" s="23"/>
      <c r="H535" s="24"/>
      <c r="I535" s="38"/>
      <c r="J535" s="38">
        <f>SUM(J536:J536)</f>
        <v>4464.4125000000004</v>
      </c>
      <c r="K535" s="38">
        <f>SUM(K536:K536)</f>
        <v>5357.2950000000001</v>
      </c>
      <c r="L535" s="39"/>
      <c r="M535" s="133" t="s">
        <v>12</v>
      </c>
    </row>
    <row r="536" spans="1:13" s="26" customFormat="1" ht="26.25" thickBot="1" x14ac:dyDescent="0.25">
      <c r="A536" s="54"/>
      <c r="B536" s="46"/>
      <c r="C536" s="53"/>
      <c r="D536" s="37" t="s">
        <v>7</v>
      </c>
      <c r="E536" s="39">
        <v>1</v>
      </c>
      <c r="F536" s="38"/>
      <c r="G536" s="38"/>
      <c r="H536" s="38">
        <v>3571.53</v>
      </c>
      <c r="I536" s="38">
        <v>1.25</v>
      </c>
      <c r="J536" s="38">
        <f>H536*E536*I536</f>
        <v>4464.4125000000004</v>
      </c>
      <c r="K536" s="38">
        <f>J536*1.2</f>
        <v>5357.2950000000001</v>
      </c>
      <c r="L536" s="112" t="s">
        <v>150</v>
      </c>
      <c r="M536" s="134"/>
    </row>
    <row r="537" spans="1:13" s="26" customFormat="1" ht="48" thickBot="1" x14ac:dyDescent="0.25">
      <c r="A537" s="51"/>
      <c r="B537" s="42"/>
      <c r="C537" s="25" t="s">
        <v>435</v>
      </c>
      <c r="D537" s="42"/>
      <c r="E537" s="42"/>
      <c r="F537" s="42"/>
      <c r="G537" s="42"/>
      <c r="H537" s="42"/>
      <c r="I537" s="42"/>
      <c r="J537" s="42"/>
      <c r="K537" s="42"/>
      <c r="L537" s="42"/>
      <c r="M537" s="43"/>
    </row>
    <row r="538" spans="1:13" s="4" customFormat="1" ht="25.5" customHeight="1" x14ac:dyDescent="0.2">
      <c r="A538" s="55">
        <v>131</v>
      </c>
      <c r="B538" s="58" t="s">
        <v>436</v>
      </c>
      <c r="C538" s="14" t="s">
        <v>437</v>
      </c>
      <c r="D538" s="32" t="s">
        <v>21</v>
      </c>
      <c r="E538" s="36">
        <v>1</v>
      </c>
      <c r="F538" s="33">
        <v>119</v>
      </c>
      <c r="G538" s="33"/>
      <c r="H538" s="33">
        <v>2222.1</v>
      </c>
      <c r="I538" s="36">
        <v>1.25</v>
      </c>
      <c r="J538" s="33">
        <f>E538*H538*I538</f>
        <v>2777.625</v>
      </c>
      <c r="K538" s="33">
        <f>J538*1.2</f>
        <v>3333.15</v>
      </c>
      <c r="L538" s="110" t="s">
        <v>151</v>
      </c>
      <c r="M538" s="108" t="s">
        <v>12</v>
      </c>
    </row>
    <row r="539" spans="1:13" s="4" customFormat="1" ht="25.5" customHeight="1" x14ac:dyDescent="0.2">
      <c r="A539" s="55">
        <v>132</v>
      </c>
      <c r="B539" s="58" t="s">
        <v>438</v>
      </c>
      <c r="C539" s="14" t="s">
        <v>439</v>
      </c>
      <c r="D539" s="32" t="s">
        <v>21</v>
      </c>
      <c r="E539" s="36">
        <v>1</v>
      </c>
      <c r="F539" s="33">
        <v>119</v>
      </c>
      <c r="G539" s="33"/>
      <c r="H539" s="33">
        <v>2222.1</v>
      </c>
      <c r="I539" s="36">
        <v>1.25</v>
      </c>
      <c r="J539" s="33">
        <f>E539*H539*I539</f>
        <v>2777.625</v>
      </c>
      <c r="K539" s="33">
        <f>J539*1.2</f>
        <v>3333.15</v>
      </c>
      <c r="L539" s="110" t="s">
        <v>151</v>
      </c>
      <c r="M539" s="108" t="s">
        <v>12</v>
      </c>
    </row>
    <row r="540" spans="1:13" s="4" customFormat="1" ht="25.5" customHeight="1" x14ac:dyDescent="0.2">
      <c r="A540" s="55">
        <v>133</v>
      </c>
      <c r="B540" s="58" t="s">
        <v>440</v>
      </c>
      <c r="C540" s="14" t="s">
        <v>441</v>
      </c>
      <c r="D540" s="32" t="s">
        <v>21</v>
      </c>
      <c r="E540" s="36">
        <v>1</v>
      </c>
      <c r="F540" s="33">
        <v>137</v>
      </c>
      <c r="G540" s="33"/>
      <c r="H540" s="33">
        <v>2222.1</v>
      </c>
      <c r="I540" s="36">
        <v>1.25</v>
      </c>
      <c r="J540" s="33">
        <f>E540*H540*I540</f>
        <v>2777.625</v>
      </c>
      <c r="K540" s="33">
        <f>J540*1.2</f>
        <v>3333.15</v>
      </c>
      <c r="L540" s="110" t="s">
        <v>151</v>
      </c>
      <c r="M540" s="108" t="s">
        <v>12</v>
      </c>
    </row>
    <row r="541" spans="1:13" s="4" customFormat="1" ht="25.5" x14ac:dyDescent="0.2">
      <c r="A541" s="54">
        <v>134</v>
      </c>
      <c r="B541" s="58" t="s">
        <v>442</v>
      </c>
      <c r="C541" s="14" t="s">
        <v>443</v>
      </c>
      <c r="D541" s="38"/>
      <c r="E541" s="22"/>
      <c r="F541" s="38">
        <v>2976</v>
      </c>
      <c r="G541" s="23"/>
      <c r="H541" s="24"/>
      <c r="I541" s="38"/>
      <c r="J541" s="38">
        <f>SUM(J542:J542)</f>
        <v>6352.4</v>
      </c>
      <c r="K541" s="38">
        <f>SUM(K542:K542)</f>
        <v>7622.8799999999992</v>
      </c>
      <c r="L541" s="39"/>
      <c r="M541" s="133" t="s">
        <v>12</v>
      </c>
    </row>
    <row r="542" spans="1:13" s="26" customFormat="1" ht="26.25" thickBot="1" x14ac:dyDescent="0.25">
      <c r="A542" s="54"/>
      <c r="B542" s="46"/>
      <c r="C542" s="53"/>
      <c r="D542" s="37" t="s">
        <v>7</v>
      </c>
      <c r="E542" s="39">
        <v>1</v>
      </c>
      <c r="F542" s="38"/>
      <c r="G542" s="38"/>
      <c r="H542" s="38">
        <v>5081.92</v>
      </c>
      <c r="I542" s="38">
        <v>1.25</v>
      </c>
      <c r="J542" s="38">
        <f>H542*E542*I542</f>
        <v>6352.4</v>
      </c>
      <c r="K542" s="38">
        <f>J542*1.2</f>
        <v>7622.8799999999992</v>
      </c>
      <c r="L542" s="112" t="s">
        <v>148</v>
      </c>
      <c r="M542" s="134"/>
    </row>
    <row r="543" spans="1:13" s="26" customFormat="1" ht="24.75" customHeight="1" thickBot="1" x14ac:dyDescent="0.25">
      <c r="A543" s="51"/>
      <c r="B543" s="42"/>
      <c r="C543" s="25" t="s">
        <v>57</v>
      </c>
      <c r="D543" s="42"/>
      <c r="E543" s="42"/>
      <c r="F543" s="42"/>
      <c r="G543" s="42"/>
      <c r="H543" s="42"/>
      <c r="I543" s="42"/>
      <c r="J543" s="42"/>
      <c r="K543" s="42"/>
      <c r="L543" s="42"/>
      <c r="M543" s="43"/>
    </row>
    <row r="544" spans="1:13" s="4" customFormat="1" ht="25.5" x14ac:dyDescent="0.2">
      <c r="A544" s="54">
        <v>135</v>
      </c>
      <c r="B544" s="44" t="s">
        <v>78</v>
      </c>
      <c r="C544" s="53" t="s">
        <v>168</v>
      </c>
      <c r="D544" s="17" t="s">
        <v>76</v>
      </c>
      <c r="E544" s="37"/>
      <c r="F544" s="38">
        <v>3708</v>
      </c>
      <c r="G544" s="38"/>
      <c r="H544" s="39"/>
      <c r="I544" s="39"/>
      <c r="J544" s="38">
        <f>SUM(J545:J548)</f>
        <v>10560.926681800001</v>
      </c>
      <c r="K544" s="38">
        <f>SUM(K545:K548)</f>
        <v>12673.11201816</v>
      </c>
      <c r="L544" s="20"/>
      <c r="M544" s="130" t="s">
        <v>12</v>
      </c>
    </row>
    <row r="545" spans="1:13" s="4" customFormat="1" ht="25.5" x14ac:dyDescent="0.2">
      <c r="A545" s="55"/>
      <c r="B545" s="45"/>
      <c r="C545" s="3"/>
      <c r="D545" s="33" t="s">
        <v>13</v>
      </c>
      <c r="E545" s="27">
        <v>1.1140000000000001</v>
      </c>
      <c r="F545" s="33"/>
      <c r="G545" s="33"/>
      <c r="H545" s="34">
        <v>1929.53</v>
      </c>
      <c r="I545" s="33">
        <v>1.29</v>
      </c>
      <c r="J545" s="33">
        <f>E545*H545*I545</f>
        <v>2772.8503817999999</v>
      </c>
      <c r="K545" s="33">
        <f>J545*1.2</f>
        <v>3327.4204581599997</v>
      </c>
      <c r="L545" s="59" t="s">
        <v>149</v>
      </c>
      <c r="M545" s="130"/>
    </row>
    <row r="546" spans="1:13" s="4" customFormat="1" ht="12.75" x14ac:dyDescent="0.2">
      <c r="A546" s="55"/>
      <c r="B546" s="45"/>
      <c r="C546" s="3"/>
      <c r="D546" s="33" t="s">
        <v>15</v>
      </c>
      <c r="E546" s="27">
        <v>1.1140000000000001</v>
      </c>
      <c r="F546" s="33"/>
      <c r="G546" s="33"/>
      <c r="H546" s="34">
        <v>1262.83</v>
      </c>
      <c r="I546" s="33"/>
      <c r="J546" s="33">
        <f>E546*H546</f>
        <v>1406.7926199999999</v>
      </c>
      <c r="K546" s="33">
        <f>J546*1.2</f>
        <v>1688.1511439999999</v>
      </c>
      <c r="L546" s="59" t="s">
        <v>16</v>
      </c>
      <c r="M546" s="130"/>
    </row>
    <row r="547" spans="1:13" s="4" customFormat="1" ht="12.75" x14ac:dyDescent="0.2">
      <c r="A547" s="55"/>
      <c r="B547" s="45"/>
      <c r="C547" s="3"/>
      <c r="D547" s="33" t="s">
        <v>17</v>
      </c>
      <c r="E547" s="27">
        <v>3.492</v>
      </c>
      <c r="F547" s="33"/>
      <c r="G547" s="33"/>
      <c r="H547" s="34">
        <v>1599.54</v>
      </c>
      <c r="I547" s="33"/>
      <c r="J547" s="33">
        <f t="shared" ref="J547" si="176">E547*H547</f>
        <v>5585.5936799999999</v>
      </c>
      <c r="K547" s="33">
        <f>J547*1.2</f>
        <v>6702.7124159999994</v>
      </c>
      <c r="L547" s="59" t="s">
        <v>77</v>
      </c>
      <c r="M547" s="130"/>
    </row>
    <row r="548" spans="1:13" s="4" customFormat="1" ht="12.75" x14ac:dyDescent="0.2">
      <c r="A548" s="55"/>
      <c r="B548" s="45"/>
      <c r="C548" s="3"/>
      <c r="D548" s="33" t="s">
        <v>170</v>
      </c>
      <c r="E548" s="35">
        <v>1</v>
      </c>
      <c r="F548" s="29"/>
      <c r="G548" s="29"/>
      <c r="H548" s="34">
        <v>795.69</v>
      </c>
      <c r="I548" s="33"/>
      <c r="J548" s="33">
        <f>E548*H548</f>
        <v>795.69</v>
      </c>
      <c r="K548" s="33">
        <f>J548*1.2</f>
        <v>954.82799999999997</v>
      </c>
      <c r="L548" s="36" t="s">
        <v>19</v>
      </c>
      <c r="M548" s="131"/>
    </row>
    <row r="549" spans="1:13" s="4" customFormat="1" ht="25.5" x14ac:dyDescent="0.2">
      <c r="A549" s="54">
        <v>136</v>
      </c>
      <c r="B549" s="44" t="s">
        <v>79</v>
      </c>
      <c r="C549" s="14" t="s">
        <v>169</v>
      </c>
      <c r="D549" s="17" t="s">
        <v>76</v>
      </c>
      <c r="E549" s="37"/>
      <c r="F549" s="38">
        <v>2940</v>
      </c>
      <c r="G549" s="38"/>
      <c r="H549" s="39"/>
      <c r="I549" s="39"/>
      <c r="J549" s="38">
        <f>SUM(J550:J553)</f>
        <v>9731.0081664999998</v>
      </c>
      <c r="K549" s="38">
        <f>SUM(K550:K553)</f>
        <v>11677.209799799999</v>
      </c>
      <c r="L549" s="20"/>
      <c r="M549" s="130" t="s">
        <v>12</v>
      </c>
    </row>
    <row r="550" spans="1:13" s="4" customFormat="1" ht="25.5" x14ac:dyDescent="0.2">
      <c r="A550" s="55"/>
      <c r="B550" s="45"/>
      <c r="C550" s="3"/>
      <c r="D550" s="33" t="s">
        <v>13</v>
      </c>
      <c r="E550" s="27">
        <v>1.0449999999999999</v>
      </c>
      <c r="F550" s="33"/>
      <c r="G550" s="33"/>
      <c r="H550" s="34">
        <v>1929.53</v>
      </c>
      <c r="I550" s="33">
        <v>1.29</v>
      </c>
      <c r="J550" s="33">
        <f>E550*H550*I550</f>
        <v>2601.1029165</v>
      </c>
      <c r="K550" s="33">
        <f>J550*1.2</f>
        <v>3121.3234997999998</v>
      </c>
      <c r="L550" s="92" t="s">
        <v>149</v>
      </c>
      <c r="M550" s="130"/>
    </row>
    <row r="551" spans="1:13" s="4" customFormat="1" ht="12.75" x14ac:dyDescent="0.2">
      <c r="A551" s="55"/>
      <c r="B551" s="45"/>
      <c r="C551" s="3"/>
      <c r="D551" s="33" t="s">
        <v>15</v>
      </c>
      <c r="E551" s="27">
        <v>1.0449999999999999</v>
      </c>
      <c r="F551" s="33"/>
      <c r="G551" s="33"/>
      <c r="H551" s="34">
        <v>1262.83</v>
      </c>
      <c r="I551" s="33"/>
      <c r="J551" s="33">
        <f>E551*H551</f>
        <v>1319.6573499999997</v>
      </c>
      <c r="K551" s="33">
        <f>J551*1.2</f>
        <v>1583.5888199999997</v>
      </c>
      <c r="L551" s="59" t="s">
        <v>16</v>
      </c>
      <c r="M551" s="130"/>
    </row>
    <row r="552" spans="1:13" s="4" customFormat="1" ht="12.75" x14ac:dyDescent="0.2">
      <c r="A552" s="55"/>
      <c r="B552" s="45"/>
      <c r="C552" s="3"/>
      <c r="D552" s="33" t="s">
        <v>17</v>
      </c>
      <c r="E552" s="27">
        <v>3.1349999999999998</v>
      </c>
      <c r="F552" s="33"/>
      <c r="G552" s="33"/>
      <c r="H552" s="34">
        <v>1599.54</v>
      </c>
      <c r="I552" s="33"/>
      <c r="J552" s="33">
        <f t="shared" ref="J552" si="177">E552*H552</f>
        <v>5014.5578999999998</v>
      </c>
      <c r="K552" s="33">
        <f>J552*1.2</f>
        <v>6017.4694799999997</v>
      </c>
      <c r="L552" s="59" t="s">
        <v>77</v>
      </c>
      <c r="M552" s="130"/>
    </row>
    <row r="553" spans="1:13" s="4" customFormat="1" ht="12.75" x14ac:dyDescent="0.2">
      <c r="A553" s="55"/>
      <c r="B553" s="45"/>
      <c r="C553" s="3"/>
      <c r="D553" s="33" t="s">
        <v>170</v>
      </c>
      <c r="E553" s="35">
        <v>1</v>
      </c>
      <c r="F553" s="29"/>
      <c r="G553" s="29"/>
      <c r="H553" s="34">
        <v>795.69</v>
      </c>
      <c r="I553" s="33"/>
      <c r="J553" s="33">
        <f>E553*H553</f>
        <v>795.69</v>
      </c>
      <c r="K553" s="33">
        <f>J553*1.2</f>
        <v>954.82799999999997</v>
      </c>
      <c r="L553" s="36" t="s">
        <v>19</v>
      </c>
      <c r="M553" s="131"/>
    </row>
    <row r="554" spans="1:13" s="4" customFormat="1" ht="12.75" x14ac:dyDescent="0.2">
      <c r="A554" s="55">
        <v>137</v>
      </c>
      <c r="B554" s="58" t="s">
        <v>444</v>
      </c>
      <c r="C554" s="76" t="s">
        <v>445</v>
      </c>
      <c r="D554" s="30" t="s">
        <v>47</v>
      </c>
      <c r="E554" s="36"/>
      <c r="F554" s="33">
        <v>4964</v>
      </c>
      <c r="G554" s="33"/>
      <c r="H554" s="36"/>
      <c r="I554" s="36"/>
      <c r="J554" s="33">
        <f>SUM(J555:J558)</f>
        <v>5733.0087679999997</v>
      </c>
      <c r="K554" s="33">
        <f>SUM(K555:K558)</f>
        <v>6879.6105215999996</v>
      </c>
      <c r="L554" s="36"/>
      <c r="M554" s="129" t="s">
        <v>12</v>
      </c>
    </row>
    <row r="555" spans="1:13" s="4" customFormat="1" ht="25.5" x14ac:dyDescent="0.2">
      <c r="A555" s="55"/>
      <c r="B555" s="45"/>
      <c r="C555" s="124"/>
      <c r="D555" s="33" t="s">
        <v>13</v>
      </c>
      <c r="E555" s="27">
        <v>1.82</v>
      </c>
      <c r="F555" s="33"/>
      <c r="G555" s="33"/>
      <c r="H555" s="34">
        <v>963.68</v>
      </c>
      <c r="I555" s="33">
        <v>1.43</v>
      </c>
      <c r="J555" s="33">
        <f>E555*H555*I555</f>
        <v>2508.0735679999998</v>
      </c>
      <c r="K555" s="38">
        <f>J555*1.2</f>
        <v>3009.6882815999998</v>
      </c>
      <c r="L555" s="110" t="s">
        <v>147</v>
      </c>
      <c r="M555" s="130"/>
    </row>
    <row r="556" spans="1:13" s="4" customFormat="1" ht="16.5" customHeight="1" x14ac:dyDescent="0.2">
      <c r="A556" s="55"/>
      <c r="B556" s="45"/>
      <c r="C556" s="124"/>
      <c r="D556" s="33" t="s">
        <v>15</v>
      </c>
      <c r="E556" s="27">
        <v>1.82</v>
      </c>
      <c r="F556" s="33"/>
      <c r="G556" s="33"/>
      <c r="H556" s="34">
        <v>949.02</v>
      </c>
      <c r="I556" s="33"/>
      <c r="J556" s="33">
        <f>E556*H556</f>
        <v>1727.2164</v>
      </c>
      <c r="K556" s="38">
        <f t="shared" ref="K556:K558" si="178">J556*1.2</f>
        <v>2072.6596799999998</v>
      </c>
      <c r="L556" s="110" t="s">
        <v>44</v>
      </c>
      <c r="M556" s="130"/>
    </row>
    <row r="557" spans="1:13" s="4" customFormat="1" ht="16.5" customHeight="1" x14ac:dyDescent="0.2">
      <c r="A557" s="55"/>
      <c r="B557" s="45"/>
      <c r="C557" s="124"/>
      <c r="D557" s="33" t="s">
        <v>17</v>
      </c>
      <c r="E557" s="27">
        <v>1.9019999999999999</v>
      </c>
      <c r="F557" s="33"/>
      <c r="G557" s="33"/>
      <c r="H557" s="34">
        <v>664.4</v>
      </c>
      <c r="I557" s="33"/>
      <c r="J557" s="33">
        <f t="shared" ref="J557" si="179">E557*H557</f>
        <v>1263.6887999999999</v>
      </c>
      <c r="K557" s="38">
        <f t="shared" si="178"/>
        <v>1516.4265599999999</v>
      </c>
      <c r="L557" s="110" t="s">
        <v>48</v>
      </c>
      <c r="M557" s="130"/>
    </row>
    <row r="558" spans="1:13" s="4" customFormat="1" ht="16.5" customHeight="1" x14ac:dyDescent="0.2">
      <c r="A558" s="55"/>
      <c r="B558" s="45"/>
      <c r="C558" s="124"/>
      <c r="D558" s="33" t="s">
        <v>170</v>
      </c>
      <c r="E558" s="35">
        <v>1</v>
      </c>
      <c r="F558" s="29"/>
      <c r="G558" s="29"/>
      <c r="H558" s="34">
        <v>234.03</v>
      </c>
      <c r="I558" s="33"/>
      <c r="J558" s="33">
        <f>E558*H558</f>
        <v>234.03</v>
      </c>
      <c r="K558" s="38">
        <f t="shared" si="178"/>
        <v>280.83600000000001</v>
      </c>
      <c r="L558" s="36" t="s">
        <v>50</v>
      </c>
      <c r="M558" s="131"/>
    </row>
    <row r="559" spans="1:13" s="4" customFormat="1" ht="25.5" x14ac:dyDescent="0.2">
      <c r="A559" s="55">
        <v>138</v>
      </c>
      <c r="B559" s="58" t="s">
        <v>446</v>
      </c>
      <c r="C559" s="76" t="s">
        <v>447</v>
      </c>
      <c r="D559" s="30" t="s">
        <v>43</v>
      </c>
      <c r="E559" s="36"/>
      <c r="F559" s="33">
        <v>3331</v>
      </c>
      <c r="G559" s="33"/>
      <c r="H559" s="36"/>
      <c r="I559" s="36"/>
      <c r="J559" s="33">
        <f>SUM(J560:J563)</f>
        <v>3719.4097663999996</v>
      </c>
      <c r="K559" s="33">
        <f>SUM(K560:K563)</f>
        <v>4463.2917196799999</v>
      </c>
      <c r="L559" s="36"/>
      <c r="M559" s="129" t="s">
        <v>12</v>
      </c>
    </row>
    <row r="560" spans="1:13" s="4" customFormat="1" ht="25.5" x14ac:dyDescent="0.2">
      <c r="A560" s="55"/>
      <c r="B560" s="45"/>
      <c r="C560" s="124"/>
      <c r="D560" s="33" t="s">
        <v>13</v>
      </c>
      <c r="E560" s="27">
        <v>1.036</v>
      </c>
      <c r="F560" s="33"/>
      <c r="G560" s="33"/>
      <c r="H560" s="34">
        <v>963.68</v>
      </c>
      <c r="I560" s="33">
        <v>1.43</v>
      </c>
      <c r="J560" s="33">
        <f>E560*H560*I560</f>
        <v>1427.6726463999998</v>
      </c>
      <c r="K560" s="38">
        <f>J560*1.2</f>
        <v>1713.2071756799999</v>
      </c>
      <c r="L560" s="110" t="s">
        <v>147</v>
      </c>
      <c r="M560" s="130"/>
    </row>
    <row r="561" spans="1:13" s="4" customFormat="1" ht="16.5" customHeight="1" x14ac:dyDescent="0.2">
      <c r="A561" s="55"/>
      <c r="B561" s="45"/>
      <c r="C561" s="124"/>
      <c r="D561" s="33" t="s">
        <v>15</v>
      </c>
      <c r="E561" s="27">
        <v>1.036</v>
      </c>
      <c r="F561" s="33"/>
      <c r="G561" s="33"/>
      <c r="H561" s="34">
        <v>949.02</v>
      </c>
      <c r="I561" s="33"/>
      <c r="J561" s="33">
        <f>E561*H561</f>
        <v>983.18471999999997</v>
      </c>
      <c r="K561" s="38">
        <f t="shared" ref="K561:K563" si="180">J561*1.2</f>
        <v>1179.8216639999998</v>
      </c>
      <c r="L561" s="110" t="s">
        <v>44</v>
      </c>
      <c r="M561" s="130"/>
    </row>
    <row r="562" spans="1:13" s="4" customFormat="1" ht="16.5" customHeight="1" x14ac:dyDescent="0.2">
      <c r="A562" s="55"/>
      <c r="B562" s="45"/>
      <c r="C562" s="124"/>
      <c r="D562" s="33" t="s">
        <v>17</v>
      </c>
      <c r="E562" s="27">
        <v>1.36</v>
      </c>
      <c r="F562" s="33"/>
      <c r="G562" s="33"/>
      <c r="H562" s="34">
        <v>790.09</v>
      </c>
      <c r="I562" s="33"/>
      <c r="J562" s="33">
        <f t="shared" ref="J562" si="181">E562*H562</f>
        <v>1074.5224000000001</v>
      </c>
      <c r="K562" s="38">
        <f t="shared" si="180"/>
        <v>1289.42688</v>
      </c>
      <c r="L562" s="110" t="s">
        <v>52</v>
      </c>
      <c r="M562" s="130"/>
    </row>
    <row r="563" spans="1:13" s="4" customFormat="1" ht="16.5" customHeight="1" x14ac:dyDescent="0.2">
      <c r="A563" s="55"/>
      <c r="B563" s="45"/>
      <c r="C563" s="124"/>
      <c r="D563" s="33" t="s">
        <v>170</v>
      </c>
      <c r="E563" s="35">
        <v>1</v>
      </c>
      <c r="F563" s="29"/>
      <c r="G563" s="29"/>
      <c r="H563" s="34">
        <v>234.03</v>
      </c>
      <c r="I563" s="33"/>
      <c r="J563" s="33">
        <f>E563*H563</f>
        <v>234.03</v>
      </c>
      <c r="K563" s="38">
        <f t="shared" si="180"/>
        <v>280.83600000000001</v>
      </c>
      <c r="L563" s="36" t="s">
        <v>50</v>
      </c>
      <c r="M563" s="131"/>
    </row>
    <row r="564" spans="1:13" s="4" customFormat="1" ht="25.5" x14ac:dyDescent="0.2">
      <c r="A564" s="55">
        <v>139</v>
      </c>
      <c r="B564" s="58" t="s">
        <v>448</v>
      </c>
      <c r="C564" s="76" t="s">
        <v>449</v>
      </c>
      <c r="D564" s="30" t="s">
        <v>47</v>
      </c>
      <c r="E564" s="36"/>
      <c r="F564" s="33">
        <v>846</v>
      </c>
      <c r="G564" s="33"/>
      <c r="H564" s="36"/>
      <c r="I564" s="36"/>
      <c r="J564" s="33">
        <f>SUM(J565:J568)</f>
        <v>865.2327863999999</v>
      </c>
      <c r="K564" s="33">
        <f>SUM(K565:K568)</f>
        <v>1038.2793436799998</v>
      </c>
      <c r="L564" s="36"/>
      <c r="M564" s="129" t="s">
        <v>12</v>
      </c>
    </row>
    <row r="565" spans="1:13" s="4" customFormat="1" ht="25.5" x14ac:dyDescent="0.2">
      <c r="A565" s="55"/>
      <c r="B565" s="45"/>
      <c r="C565" s="124"/>
      <c r="D565" s="33" t="s">
        <v>13</v>
      </c>
      <c r="E565" s="27">
        <v>0.21099999999999999</v>
      </c>
      <c r="F565" s="33"/>
      <c r="G565" s="33"/>
      <c r="H565" s="34">
        <v>963.68</v>
      </c>
      <c r="I565" s="33">
        <v>1.43</v>
      </c>
      <c r="J565" s="33">
        <f>E565*H565*I565</f>
        <v>290.77116639999997</v>
      </c>
      <c r="K565" s="38">
        <f>J565*1.2</f>
        <v>348.92539967999994</v>
      </c>
      <c r="L565" s="110" t="s">
        <v>147</v>
      </c>
      <c r="M565" s="130"/>
    </row>
    <row r="566" spans="1:13" s="4" customFormat="1" ht="16.5" customHeight="1" x14ac:dyDescent="0.2">
      <c r="A566" s="55"/>
      <c r="B566" s="45"/>
      <c r="C566" s="124"/>
      <c r="D566" s="33" t="s">
        <v>15</v>
      </c>
      <c r="E566" s="27">
        <v>0.21099999999999999</v>
      </c>
      <c r="F566" s="33"/>
      <c r="G566" s="33"/>
      <c r="H566" s="34">
        <v>949.02</v>
      </c>
      <c r="I566" s="33"/>
      <c r="J566" s="33">
        <f>E566*H566</f>
        <v>200.24321999999998</v>
      </c>
      <c r="K566" s="38">
        <f t="shared" ref="K566:K568" si="182">J566*1.2</f>
        <v>240.29186399999998</v>
      </c>
      <c r="L566" s="110" t="s">
        <v>44</v>
      </c>
      <c r="M566" s="130"/>
    </row>
    <row r="567" spans="1:13" s="4" customFormat="1" ht="16.5" customHeight="1" x14ac:dyDescent="0.2">
      <c r="A567" s="55"/>
      <c r="B567" s="45"/>
      <c r="C567" s="124"/>
      <c r="D567" s="33" t="s">
        <v>17</v>
      </c>
      <c r="E567" s="27">
        <v>0.21099999999999999</v>
      </c>
      <c r="F567" s="33"/>
      <c r="G567" s="33"/>
      <c r="H567" s="34">
        <v>664.4</v>
      </c>
      <c r="I567" s="33"/>
      <c r="J567" s="33">
        <f t="shared" ref="J567" si="183">E567*H567</f>
        <v>140.1884</v>
      </c>
      <c r="K567" s="38">
        <f t="shared" si="182"/>
        <v>168.22608</v>
      </c>
      <c r="L567" s="110" t="s">
        <v>48</v>
      </c>
      <c r="M567" s="130"/>
    </row>
    <row r="568" spans="1:13" s="4" customFormat="1" ht="16.5" customHeight="1" x14ac:dyDescent="0.2">
      <c r="A568" s="55"/>
      <c r="B568" s="45"/>
      <c r="C568" s="124"/>
      <c r="D568" s="33" t="s">
        <v>25</v>
      </c>
      <c r="E568" s="35">
        <v>1</v>
      </c>
      <c r="F568" s="29"/>
      <c r="G568" s="29"/>
      <c r="H568" s="34">
        <v>234.03</v>
      </c>
      <c r="I568" s="33"/>
      <c r="J568" s="33">
        <f>E568*H568</f>
        <v>234.03</v>
      </c>
      <c r="K568" s="38">
        <f t="shared" si="182"/>
        <v>280.83600000000001</v>
      </c>
      <c r="L568" s="36" t="s">
        <v>50</v>
      </c>
      <c r="M568" s="131"/>
    </row>
    <row r="569" spans="1:13" s="4" customFormat="1" ht="38.25" x14ac:dyDescent="0.2">
      <c r="A569" s="55">
        <v>140</v>
      </c>
      <c r="B569" s="58" t="s">
        <v>450</v>
      </c>
      <c r="C569" s="76" t="s">
        <v>451</v>
      </c>
      <c r="D569" s="30" t="s">
        <v>452</v>
      </c>
      <c r="E569" s="36"/>
      <c r="F569" s="33">
        <v>5660</v>
      </c>
      <c r="G569" s="33"/>
      <c r="H569" s="36"/>
      <c r="I569" s="36"/>
      <c r="J569" s="33">
        <f>SUM(J570:J575)</f>
        <v>9830.9463539999997</v>
      </c>
      <c r="K569" s="33">
        <f>SUM(K570:K575)</f>
        <v>11797.135624799999</v>
      </c>
      <c r="L569" s="36"/>
      <c r="M569" s="129" t="s">
        <v>12</v>
      </c>
    </row>
    <row r="570" spans="1:13" s="4" customFormat="1" ht="25.5" x14ac:dyDescent="0.2">
      <c r="A570" s="55"/>
      <c r="B570" s="45"/>
      <c r="C570" s="124"/>
      <c r="D570" s="33" t="s">
        <v>13</v>
      </c>
      <c r="E570" s="27">
        <v>2.835</v>
      </c>
      <c r="F570" s="33"/>
      <c r="G570" s="33"/>
      <c r="H570" s="34">
        <v>963.68</v>
      </c>
      <c r="I570" s="33">
        <v>1.43</v>
      </c>
      <c r="J570" s="33">
        <f>E570*H570*I570</f>
        <v>3906.8069039999996</v>
      </c>
      <c r="K570" s="38">
        <f>J570*1.2</f>
        <v>4688.1682847999991</v>
      </c>
      <c r="L570" s="110" t="s">
        <v>147</v>
      </c>
      <c r="M570" s="130"/>
    </row>
    <row r="571" spans="1:13" s="4" customFormat="1" ht="16.5" customHeight="1" x14ac:dyDescent="0.2">
      <c r="A571" s="55"/>
      <c r="B571" s="45"/>
      <c r="C571" s="124"/>
      <c r="D571" s="33" t="s">
        <v>15</v>
      </c>
      <c r="E571" s="27">
        <v>2.835</v>
      </c>
      <c r="F571" s="33"/>
      <c r="G571" s="33"/>
      <c r="H571" s="34">
        <v>949.02</v>
      </c>
      <c r="I571" s="33"/>
      <c r="J571" s="33">
        <f>E571*H571</f>
        <v>2690.4717000000001</v>
      </c>
      <c r="K571" s="38">
        <f t="shared" ref="K571:K575" si="184">J571*1.2</f>
        <v>3228.5660400000002</v>
      </c>
      <c r="L571" s="110" t="s">
        <v>44</v>
      </c>
      <c r="M571" s="130"/>
    </row>
    <row r="572" spans="1:13" s="4" customFormat="1" ht="16.5" customHeight="1" x14ac:dyDescent="0.2">
      <c r="A572" s="55"/>
      <c r="B572" s="45"/>
      <c r="C572" s="124"/>
      <c r="D572" s="33" t="s">
        <v>320</v>
      </c>
      <c r="E572" s="27">
        <v>4.4999999999999998E-2</v>
      </c>
      <c r="F572" s="33"/>
      <c r="G572" s="33"/>
      <c r="H572" s="34">
        <v>514.91</v>
      </c>
      <c r="I572" s="33"/>
      <c r="J572" s="33">
        <f t="shared" ref="J572:J574" si="185">E572*H572</f>
        <v>23.170949999999998</v>
      </c>
      <c r="K572" s="38">
        <f t="shared" si="184"/>
        <v>27.805139999999998</v>
      </c>
      <c r="L572" s="110" t="s">
        <v>355</v>
      </c>
      <c r="M572" s="130"/>
    </row>
    <row r="573" spans="1:13" s="4" customFormat="1" ht="16.5" customHeight="1" x14ac:dyDescent="0.2">
      <c r="A573" s="55"/>
      <c r="B573" s="45"/>
      <c r="C573" s="124"/>
      <c r="D573" s="33" t="s">
        <v>311</v>
      </c>
      <c r="E573" s="27">
        <v>0.255</v>
      </c>
      <c r="F573" s="33"/>
      <c r="G573" s="33"/>
      <c r="H573" s="34">
        <v>790.09</v>
      </c>
      <c r="I573" s="33"/>
      <c r="J573" s="33">
        <f t="shared" si="185"/>
        <v>201.47295000000003</v>
      </c>
      <c r="K573" s="38">
        <f t="shared" si="184"/>
        <v>241.76754000000003</v>
      </c>
      <c r="L573" s="110" t="s">
        <v>52</v>
      </c>
      <c r="M573" s="130"/>
    </row>
    <row r="574" spans="1:13" s="4" customFormat="1" ht="16.5" customHeight="1" x14ac:dyDescent="0.2">
      <c r="A574" s="55"/>
      <c r="B574" s="45"/>
      <c r="C574" s="124"/>
      <c r="D574" s="33" t="s">
        <v>453</v>
      </c>
      <c r="E574" s="27">
        <v>2.5350000000000001</v>
      </c>
      <c r="F574" s="33"/>
      <c r="G574" s="33"/>
      <c r="H574" s="34">
        <v>873.11</v>
      </c>
      <c r="I574" s="33"/>
      <c r="J574" s="33">
        <f t="shared" si="185"/>
        <v>2213.33385</v>
      </c>
      <c r="K574" s="38">
        <f t="shared" si="184"/>
        <v>2656.0006199999998</v>
      </c>
      <c r="L574" s="110" t="s">
        <v>454</v>
      </c>
      <c r="M574" s="130"/>
    </row>
    <row r="575" spans="1:13" s="4" customFormat="1" ht="16.5" customHeight="1" x14ac:dyDescent="0.2">
      <c r="A575" s="55"/>
      <c r="B575" s="45"/>
      <c r="C575" s="124"/>
      <c r="D575" s="33" t="s">
        <v>25</v>
      </c>
      <c r="E575" s="35">
        <v>1</v>
      </c>
      <c r="F575" s="29"/>
      <c r="G575" s="29"/>
      <c r="H575" s="34">
        <v>795.69</v>
      </c>
      <c r="I575" s="33"/>
      <c r="J575" s="33">
        <f>E575*H575</f>
        <v>795.69</v>
      </c>
      <c r="K575" s="38">
        <f t="shared" si="184"/>
        <v>954.82799999999997</v>
      </c>
      <c r="L575" s="36" t="s">
        <v>19</v>
      </c>
      <c r="M575" s="131"/>
    </row>
    <row r="576" spans="1:13" s="4" customFormat="1" ht="12.75" x14ac:dyDescent="0.2">
      <c r="A576" s="55">
        <v>141</v>
      </c>
      <c r="B576" s="58" t="s">
        <v>455</v>
      </c>
      <c r="C576" s="76" t="s">
        <v>456</v>
      </c>
      <c r="D576" s="30" t="s">
        <v>47</v>
      </c>
      <c r="E576" s="36"/>
      <c r="F576" s="33">
        <v>792</v>
      </c>
      <c r="G576" s="33"/>
      <c r="H576" s="36"/>
      <c r="I576" s="36"/>
      <c r="J576" s="33">
        <f>SUM(J577:J580)</f>
        <v>1011.815424</v>
      </c>
      <c r="K576" s="33">
        <f>SUM(K577:K580)</f>
        <v>1214.1785087999999</v>
      </c>
      <c r="L576" s="36"/>
      <c r="M576" s="129" t="s">
        <v>12</v>
      </c>
    </row>
    <row r="577" spans="1:13" s="4" customFormat="1" ht="25.5" x14ac:dyDescent="0.2">
      <c r="A577" s="55"/>
      <c r="B577" s="45"/>
      <c r="C577" s="124"/>
      <c r="D577" s="33" t="s">
        <v>13</v>
      </c>
      <c r="E577" s="27">
        <v>0.26</v>
      </c>
      <c r="F577" s="33"/>
      <c r="G577" s="33"/>
      <c r="H577" s="34">
        <v>963.68</v>
      </c>
      <c r="I577" s="33">
        <v>1.43</v>
      </c>
      <c r="J577" s="33">
        <f>E577*H577*I577</f>
        <v>358.296224</v>
      </c>
      <c r="K577" s="38">
        <f>J577*1.2</f>
        <v>429.95546880000001</v>
      </c>
      <c r="L577" s="110" t="s">
        <v>147</v>
      </c>
      <c r="M577" s="130"/>
    </row>
    <row r="578" spans="1:13" s="4" customFormat="1" ht="16.5" customHeight="1" x14ac:dyDescent="0.2">
      <c r="A578" s="55"/>
      <c r="B578" s="45"/>
      <c r="C578" s="124"/>
      <c r="D578" s="33" t="s">
        <v>15</v>
      </c>
      <c r="E578" s="27">
        <v>0.26</v>
      </c>
      <c r="F578" s="33"/>
      <c r="G578" s="33"/>
      <c r="H578" s="34">
        <v>949.02</v>
      </c>
      <c r="I578" s="33"/>
      <c r="J578" s="33">
        <f>E578*H578</f>
        <v>246.74520000000001</v>
      </c>
      <c r="K578" s="38">
        <f t="shared" ref="K578:K580" si="186">J578*1.2</f>
        <v>296.09424000000001</v>
      </c>
      <c r="L578" s="110" t="s">
        <v>44</v>
      </c>
      <c r="M578" s="130"/>
    </row>
    <row r="579" spans="1:13" s="4" customFormat="1" ht="16.5" customHeight="1" x14ac:dyDescent="0.2">
      <c r="A579" s="55"/>
      <c r="B579" s="45"/>
      <c r="C579" s="124"/>
      <c r="D579" s="33" t="s">
        <v>17</v>
      </c>
      <c r="E579" s="27">
        <v>0.26</v>
      </c>
      <c r="F579" s="33"/>
      <c r="G579" s="33"/>
      <c r="H579" s="34">
        <v>664.4</v>
      </c>
      <c r="I579" s="33"/>
      <c r="J579" s="33">
        <f t="shared" ref="J579" si="187">E579*H579</f>
        <v>172.744</v>
      </c>
      <c r="K579" s="38">
        <f t="shared" si="186"/>
        <v>207.2928</v>
      </c>
      <c r="L579" s="110" t="s">
        <v>48</v>
      </c>
      <c r="M579" s="130"/>
    </row>
    <row r="580" spans="1:13" s="4" customFormat="1" ht="16.5" customHeight="1" x14ac:dyDescent="0.2">
      <c r="A580" s="55"/>
      <c r="B580" s="45"/>
      <c r="C580" s="124"/>
      <c r="D580" s="33" t="s">
        <v>25</v>
      </c>
      <c r="E580" s="35">
        <v>1</v>
      </c>
      <c r="F580" s="29"/>
      <c r="G580" s="29"/>
      <c r="H580" s="34">
        <v>234.03</v>
      </c>
      <c r="I580" s="33"/>
      <c r="J580" s="33">
        <f>E580*H580</f>
        <v>234.03</v>
      </c>
      <c r="K580" s="38">
        <f t="shared" si="186"/>
        <v>280.83600000000001</v>
      </c>
      <c r="L580" s="36" t="s">
        <v>50</v>
      </c>
      <c r="M580" s="131"/>
    </row>
    <row r="581" spans="1:13" s="4" customFormat="1" ht="25.5" x14ac:dyDescent="0.2">
      <c r="A581" s="55">
        <v>94</v>
      </c>
      <c r="B581" s="58" t="s">
        <v>457</v>
      </c>
      <c r="C581" s="14" t="s">
        <v>458</v>
      </c>
      <c r="D581" s="30" t="s">
        <v>43</v>
      </c>
      <c r="E581" s="36"/>
      <c r="F581" s="33">
        <v>821</v>
      </c>
      <c r="G581" s="33"/>
      <c r="H581" s="36"/>
      <c r="I581" s="36"/>
      <c r="J581" s="33">
        <f>SUM(J582:J585)</f>
        <v>1720.9212347999999</v>
      </c>
      <c r="K581" s="33">
        <f>SUM(K582:K585)</f>
        <v>2065.1054817599997</v>
      </c>
      <c r="L581" s="36"/>
      <c r="M581" s="129" t="s">
        <v>12</v>
      </c>
    </row>
    <row r="582" spans="1:13" s="4" customFormat="1" ht="25.5" x14ac:dyDescent="0.2">
      <c r="A582" s="55"/>
      <c r="B582" s="45"/>
      <c r="C582" s="124"/>
      <c r="D582" s="33" t="s">
        <v>13</v>
      </c>
      <c r="E582" s="27">
        <v>0.47699999999999998</v>
      </c>
      <c r="F582" s="33"/>
      <c r="G582" s="33"/>
      <c r="H582" s="34">
        <v>963.68</v>
      </c>
      <c r="I582" s="33">
        <v>1.43</v>
      </c>
      <c r="J582" s="33">
        <f>E582*H582*I582</f>
        <v>657.33576479999988</v>
      </c>
      <c r="K582" s="38">
        <f>J582*1.2</f>
        <v>788.80291775999979</v>
      </c>
      <c r="L582" s="110" t="s">
        <v>147</v>
      </c>
      <c r="M582" s="130"/>
    </row>
    <row r="583" spans="1:13" s="4" customFormat="1" ht="16.5" customHeight="1" x14ac:dyDescent="0.2">
      <c r="A583" s="55"/>
      <c r="B583" s="45"/>
      <c r="C583" s="124"/>
      <c r="D583" s="33" t="s">
        <v>15</v>
      </c>
      <c r="E583" s="27">
        <v>0.47699999999999998</v>
      </c>
      <c r="F583" s="33"/>
      <c r="G583" s="33"/>
      <c r="H583" s="34">
        <v>949.02</v>
      </c>
      <c r="I583" s="33"/>
      <c r="J583" s="33">
        <f>E583*H583</f>
        <v>452.68253999999996</v>
      </c>
      <c r="K583" s="38">
        <f t="shared" ref="K583:K585" si="188">J583*1.2</f>
        <v>543.21904799999993</v>
      </c>
      <c r="L583" s="110" t="s">
        <v>44</v>
      </c>
      <c r="M583" s="130"/>
    </row>
    <row r="584" spans="1:13" s="4" customFormat="1" ht="16.5" customHeight="1" x14ac:dyDescent="0.2">
      <c r="A584" s="55"/>
      <c r="B584" s="45"/>
      <c r="C584" s="124"/>
      <c r="D584" s="33" t="s">
        <v>17</v>
      </c>
      <c r="E584" s="27">
        <v>0.47699999999999998</v>
      </c>
      <c r="F584" s="33"/>
      <c r="G584" s="33"/>
      <c r="H584" s="34">
        <v>790.09</v>
      </c>
      <c r="I584" s="33"/>
      <c r="J584" s="33">
        <f t="shared" ref="J584" si="189">E584*H584</f>
        <v>376.87293</v>
      </c>
      <c r="K584" s="38">
        <f t="shared" si="188"/>
        <v>452.24751599999996</v>
      </c>
      <c r="L584" s="110" t="s">
        <v>52</v>
      </c>
      <c r="M584" s="130"/>
    </row>
    <row r="585" spans="1:13" s="4" customFormat="1" ht="16.5" customHeight="1" x14ac:dyDescent="0.2">
      <c r="A585" s="55"/>
      <c r="B585" s="45"/>
      <c r="C585" s="124"/>
      <c r="D585" s="33" t="s">
        <v>25</v>
      </c>
      <c r="E585" s="35">
        <v>1</v>
      </c>
      <c r="F585" s="29"/>
      <c r="G585" s="29"/>
      <c r="H585" s="34">
        <v>234.03</v>
      </c>
      <c r="I585" s="33"/>
      <c r="J585" s="33">
        <f>E585*H585</f>
        <v>234.03</v>
      </c>
      <c r="K585" s="38">
        <f t="shared" si="188"/>
        <v>280.83600000000001</v>
      </c>
      <c r="L585" s="36" t="s">
        <v>50</v>
      </c>
      <c r="M585" s="131"/>
    </row>
    <row r="586" spans="1:13" s="4" customFormat="1" ht="25.5" x14ac:dyDescent="0.2">
      <c r="A586" s="55">
        <v>142</v>
      </c>
      <c r="B586" s="58" t="s">
        <v>459</v>
      </c>
      <c r="C586" s="14" t="s">
        <v>460</v>
      </c>
      <c r="D586" s="30" t="s">
        <v>43</v>
      </c>
      <c r="E586" s="36"/>
      <c r="F586" s="33">
        <v>64</v>
      </c>
      <c r="G586" s="33"/>
      <c r="H586" s="36"/>
      <c r="I586" s="36"/>
      <c r="J586" s="33">
        <f>SUM(J587:J589)</f>
        <v>311.84460000000001</v>
      </c>
      <c r="K586" s="33">
        <f>SUM(K587:K589)</f>
        <v>374.21352000000002</v>
      </c>
      <c r="L586" s="36"/>
      <c r="M586" s="129" t="s">
        <v>12</v>
      </c>
    </row>
    <row r="587" spans="1:13" s="4" customFormat="1" ht="25.5" x14ac:dyDescent="0.2">
      <c r="A587" s="55"/>
      <c r="B587" s="45"/>
      <c r="C587" s="3"/>
      <c r="D587" s="125" t="s">
        <v>461</v>
      </c>
      <c r="E587" s="27">
        <v>1.5</v>
      </c>
      <c r="F587" s="33"/>
      <c r="G587" s="33"/>
      <c r="H587" s="34">
        <v>21.48</v>
      </c>
      <c r="I587" s="33">
        <v>1.43</v>
      </c>
      <c r="J587" s="33">
        <f>E587*H587*I587</f>
        <v>46.074599999999997</v>
      </c>
      <c r="K587" s="38">
        <f t="shared" ref="K587:K589" si="190">J587*1.2</f>
        <v>55.289519999999996</v>
      </c>
      <c r="L587" s="110" t="s">
        <v>462</v>
      </c>
      <c r="M587" s="130"/>
    </row>
    <row r="588" spans="1:13" s="4" customFormat="1" ht="25.5" x14ac:dyDescent="0.2">
      <c r="A588" s="55"/>
      <c r="B588" s="45"/>
      <c r="C588" s="3"/>
      <c r="D588" s="125" t="s">
        <v>463</v>
      </c>
      <c r="E588" s="27">
        <v>1.5</v>
      </c>
      <c r="F588" s="33"/>
      <c r="G588" s="33"/>
      <c r="H588" s="34">
        <v>21.16</v>
      </c>
      <c r="I588" s="33"/>
      <c r="J588" s="33">
        <f>E588*H588</f>
        <v>31.740000000000002</v>
      </c>
      <c r="K588" s="38">
        <f t="shared" si="190"/>
        <v>38.088000000000001</v>
      </c>
      <c r="L588" s="110" t="s">
        <v>464</v>
      </c>
      <c r="M588" s="130"/>
    </row>
    <row r="589" spans="1:13" s="4" customFormat="1" ht="16.5" customHeight="1" x14ac:dyDescent="0.2">
      <c r="A589" s="55"/>
      <c r="B589" s="45"/>
      <c r="C589" s="124"/>
      <c r="D589" s="33" t="s">
        <v>25</v>
      </c>
      <c r="E589" s="35">
        <v>1</v>
      </c>
      <c r="F589" s="29"/>
      <c r="G589" s="29"/>
      <c r="H589" s="34">
        <v>234.03</v>
      </c>
      <c r="I589" s="33"/>
      <c r="J589" s="33">
        <f>E589*H589</f>
        <v>234.03</v>
      </c>
      <c r="K589" s="38">
        <f t="shared" si="190"/>
        <v>280.83600000000001</v>
      </c>
      <c r="L589" s="36" t="s">
        <v>50</v>
      </c>
      <c r="M589" s="131"/>
    </row>
    <row r="590" spans="1:13" s="4" customFormat="1" ht="25.5" x14ac:dyDescent="0.2">
      <c r="A590" s="54">
        <v>143</v>
      </c>
      <c r="B590" s="30" t="s">
        <v>265</v>
      </c>
      <c r="C590" s="14" t="s">
        <v>264</v>
      </c>
      <c r="D590" s="17" t="s">
        <v>5</v>
      </c>
      <c r="E590" s="37"/>
      <c r="F590" s="38">
        <v>1437</v>
      </c>
      <c r="G590" s="38"/>
      <c r="H590" s="39"/>
      <c r="I590" s="39"/>
      <c r="J590" s="38">
        <f>SUM(J591:J594)</f>
        <v>3756.5617134999998</v>
      </c>
      <c r="K590" s="38">
        <f>SUM(K591:K594)</f>
        <v>4507.8740562000003</v>
      </c>
      <c r="L590" s="20"/>
      <c r="M590" s="130" t="s">
        <v>12</v>
      </c>
    </row>
    <row r="591" spans="1:13" s="4" customFormat="1" ht="25.5" x14ac:dyDescent="0.2">
      <c r="A591" s="55"/>
      <c r="B591" s="45"/>
      <c r="C591" s="3"/>
      <c r="D591" s="33" t="s">
        <v>13</v>
      </c>
      <c r="E591" s="27">
        <v>0.35499999999999998</v>
      </c>
      <c r="F591" s="33"/>
      <c r="G591" s="33"/>
      <c r="H591" s="34">
        <v>1929.53</v>
      </c>
      <c r="I591" s="33">
        <v>1.29</v>
      </c>
      <c r="J591" s="33">
        <f>E591*H591*I591</f>
        <v>883.62826349999989</v>
      </c>
      <c r="K591" s="33">
        <f>J591*1.2</f>
        <v>1060.3539161999997</v>
      </c>
      <c r="L591" s="99" t="s">
        <v>149</v>
      </c>
      <c r="M591" s="130"/>
    </row>
    <row r="592" spans="1:13" s="4" customFormat="1" ht="12.75" x14ac:dyDescent="0.2">
      <c r="A592" s="55"/>
      <c r="B592" s="45"/>
      <c r="C592" s="3"/>
      <c r="D592" s="33" t="s">
        <v>15</v>
      </c>
      <c r="E592" s="27">
        <v>0.35499999999999998</v>
      </c>
      <c r="F592" s="33"/>
      <c r="G592" s="33"/>
      <c r="H592" s="34">
        <v>1262.83</v>
      </c>
      <c r="I592" s="33"/>
      <c r="J592" s="33">
        <f>E592*H592</f>
        <v>448.30464999999992</v>
      </c>
      <c r="K592" s="33">
        <f>J592*1.2</f>
        <v>537.96557999999993</v>
      </c>
      <c r="L592" s="99" t="s">
        <v>16</v>
      </c>
      <c r="M592" s="130"/>
    </row>
    <row r="593" spans="1:13" s="4" customFormat="1" ht="12.75" x14ac:dyDescent="0.2">
      <c r="A593" s="55"/>
      <c r="B593" s="45"/>
      <c r="C593" s="3"/>
      <c r="D593" s="33" t="s">
        <v>17</v>
      </c>
      <c r="E593" s="27">
        <v>1.0649999999999999</v>
      </c>
      <c r="F593" s="33"/>
      <c r="G593" s="33"/>
      <c r="H593" s="34">
        <v>1529.52</v>
      </c>
      <c r="I593" s="33"/>
      <c r="J593" s="33">
        <f t="shared" ref="J593" si="191">E593*H593</f>
        <v>1628.9387999999999</v>
      </c>
      <c r="K593" s="33">
        <f>J593*1.2</f>
        <v>1954.7265599999998</v>
      </c>
      <c r="L593" s="99" t="s">
        <v>18</v>
      </c>
      <c r="M593" s="130"/>
    </row>
    <row r="594" spans="1:13" s="4" customFormat="1" ht="12.75" x14ac:dyDescent="0.2">
      <c r="A594" s="55"/>
      <c r="B594" s="45"/>
      <c r="C594" s="3"/>
      <c r="D594" s="33" t="s">
        <v>170</v>
      </c>
      <c r="E594" s="35">
        <v>1</v>
      </c>
      <c r="F594" s="29"/>
      <c r="G594" s="29"/>
      <c r="H594" s="34">
        <v>795.69</v>
      </c>
      <c r="I594" s="33"/>
      <c r="J594" s="33">
        <f>E594*H594</f>
        <v>795.69</v>
      </c>
      <c r="K594" s="33">
        <f>J594*1.2</f>
        <v>954.82799999999997</v>
      </c>
      <c r="L594" s="36" t="s">
        <v>19</v>
      </c>
      <c r="M594" s="131"/>
    </row>
    <row r="595" spans="1:13" s="4" customFormat="1" ht="25.5" x14ac:dyDescent="0.2">
      <c r="A595" s="54">
        <v>144</v>
      </c>
      <c r="B595" s="30" t="s">
        <v>266</v>
      </c>
      <c r="C595" s="14" t="s">
        <v>267</v>
      </c>
      <c r="D595" s="17" t="s">
        <v>5</v>
      </c>
      <c r="E595" s="37"/>
      <c r="F595" s="38">
        <v>1118</v>
      </c>
      <c r="G595" s="38"/>
      <c r="H595" s="39"/>
      <c r="I595" s="39"/>
      <c r="J595" s="38">
        <f>SUM(J596:J599)</f>
        <v>2505.4891585</v>
      </c>
      <c r="K595" s="38">
        <f>SUM(K596:K599)</f>
        <v>3006.5869901999999</v>
      </c>
      <c r="L595" s="20"/>
      <c r="M595" s="130" t="s">
        <v>12</v>
      </c>
    </row>
    <row r="596" spans="1:13" s="4" customFormat="1" ht="25.5" x14ac:dyDescent="0.2">
      <c r="A596" s="55"/>
      <c r="B596" s="45"/>
      <c r="C596" s="3"/>
      <c r="D596" s="33" t="s">
        <v>13</v>
      </c>
      <c r="E596" s="27">
        <v>0.20499999999999999</v>
      </c>
      <c r="F596" s="33"/>
      <c r="G596" s="33"/>
      <c r="H596" s="34">
        <v>1929.53</v>
      </c>
      <c r="I596" s="33">
        <v>1.29</v>
      </c>
      <c r="J596" s="33">
        <f>E596*H596*I596</f>
        <v>510.26420849999994</v>
      </c>
      <c r="K596" s="33">
        <f>J596*1.2</f>
        <v>612.31705019999993</v>
      </c>
      <c r="L596" s="99" t="s">
        <v>149</v>
      </c>
      <c r="M596" s="130"/>
    </row>
    <row r="597" spans="1:13" s="4" customFormat="1" ht="12.75" x14ac:dyDescent="0.2">
      <c r="A597" s="55"/>
      <c r="B597" s="45"/>
      <c r="C597" s="3"/>
      <c r="D597" s="33" t="s">
        <v>15</v>
      </c>
      <c r="E597" s="27">
        <v>0.20499999999999999</v>
      </c>
      <c r="F597" s="33"/>
      <c r="G597" s="33"/>
      <c r="H597" s="34">
        <v>1262.83</v>
      </c>
      <c r="I597" s="33"/>
      <c r="J597" s="33">
        <f>E597*H597</f>
        <v>258.88014999999996</v>
      </c>
      <c r="K597" s="33">
        <f>J597*1.2</f>
        <v>310.65617999999995</v>
      </c>
      <c r="L597" s="99" t="s">
        <v>16</v>
      </c>
      <c r="M597" s="130"/>
    </row>
    <row r="598" spans="1:13" s="4" customFormat="1" ht="12.75" x14ac:dyDescent="0.2">
      <c r="A598" s="55"/>
      <c r="B598" s="45"/>
      <c r="C598" s="3"/>
      <c r="D598" s="33" t="s">
        <v>17</v>
      </c>
      <c r="E598" s="27">
        <v>0.61499999999999999</v>
      </c>
      <c r="F598" s="33"/>
      <c r="G598" s="33"/>
      <c r="H598" s="34">
        <v>1529.52</v>
      </c>
      <c r="I598" s="33"/>
      <c r="J598" s="33">
        <f t="shared" ref="J598" si="192">E598*H598</f>
        <v>940.65480000000002</v>
      </c>
      <c r="K598" s="33">
        <f>J598*1.2</f>
        <v>1128.78576</v>
      </c>
      <c r="L598" s="99" t="s">
        <v>18</v>
      </c>
      <c r="M598" s="130"/>
    </row>
    <row r="599" spans="1:13" s="4" customFormat="1" ht="12.75" x14ac:dyDescent="0.2">
      <c r="A599" s="55"/>
      <c r="B599" s="45"/>
      <c r="C599" s="3"/>
      <c r="D599" s="33" t="s">
        <v>170</v>
      </c>
      <c r="E599" s="35">
        <v>1</v>
      </c>
      <c r="F599" s="29"/>
      <c r="G599" s="29"/>
      <c r="H599" s="34">
        <v>795.69</v>
      </c>
      <c r="I599" s="33"/>
      <c r="J599" s="33">
        <f>E599*H599</f>
        <v>795.69</v>
      </c>
      <c r="K599" s="33">
        <f>J599*1.2</f>
        <v>954.82799999999997</v>
      </c>
      <c r="L599" s="36" t="s">
        <v>19</v>
      </c>
      <c r="M599" s="131"/>
    </row>
    <row r="600" spans="1:13" s="4" customFormat="1" ht="25.5" customHeight="1" x14ac:dyDescent="0.2">
      <c r="A600" s="55">
        <v>145</v>
      </c>
      <c r="B600" s="30" t="s">
        <v>268</v>
      </c>
      <c r="C600" s="14" t="s">
        <v>269</v>
      </c>
      <c r="D600" s="17" t="s">
        <v>47</v>
      </c>
      <c r="E600" s="37"/>
      <c r="F600" s="38">
        <v>2240</v>
      </c>
      <c r="G600" s="38"/>
      <c r="H600" s="38"/>
      <c r="I600" s="38"/>
      <c r="J600" s="38">
        <f>SUM(J601:J604)</f>
        <v>3279.3590832</v>
      </c>
      <c r="K600" s="38">
        <f>SUM(K601:K604)</f>
        <v>3935.2308998400003</v>
      </c>
      <c r="L600" s="39"/>
      <c r="M600" s="129" t="s">
        <v>12</v>
      </c>
    </row>
    <row r="601" spans="1:13" s="4" customFormat="1" ht="25.5" x14ac:dyDescent="0.2">
      <c r="A601" s="55"/>
      <c r="B601" s="45"/>
      <c r="C601" s="28"/>
      <c r="D601" s="33" t="s">
        <v>13</v>
      </c>
      <c r="E601" s="27">
        <v>1.018</v>
      </c>
      <c r="F601" s="33"/>
      <c r="G601" s="33"/>
      <c r="H601" s="34">
        <v>963.68</v>
      </c>
      <c r="I601" s="33">
        <v>1.43</v>
      </c>
      <c r="J601" s="33">
        <f>E601*H601*I601</f>
        <v>1402.8675231999998</v>
      </c>
      <c r="K601" s="38">
        <f t="shared" ref="K601:K603" si="193">J601*1.2</f>
        <v>1683.4410278399998</v>
      </c>
      <c r="L601" s="99" t="s">
        <v>147</v>
      </c>
      <c r="M601" s="130"/>
    </row>
    <row r="602" spans="1:13" s="4" customFormat="1" ht="16.5" customHeight="1" x14ac:dyDescent="0.2">
      <c r="A602" s="55"/>
      <c r="B602" s="45"/>
      <c r="C602" s="28"/>
      <c r="D602" s="33" t="s">
        <v>15</v>
      </c>
      <c r="E602" s="27">
        <v>1.018</v>
      </c>
      <c r="F602" s="33"/>
      <c r="G602" s="33"/>
      <c r="H602" s="34">
        <v>949.02</v>
      </c>
      <c r="I602" s="33"/>
      <c r="J602" s="33">
        <f>E602*H602</f>
        <v>966.10235999999998</v>
      </c>
      <c r="K602" s="38">
        <f t="shared" si="193"/>
        <v>1159.3228319999998</v>
      </c>
      <c r="L602" s="99" t="s">
        <v>44</v>
      </c>
      <c r="M602" s="130"/>
    </row>
    <row r="603" spans="1:13" s="4" customFormat="1" ht="16.5" customHeight="1" x14ac:dyDescent="0.2">
      <c r="A603" s="55"/>
      <c r="B603" s="45"/>
      <c r="C603" s="28"/>
      <c r="D603" s="33" t="s">
        <v>17</v>
      </c>
      <c r="E603" s="27">
        <v>1.018</v>
      </c>
      <c r="F603" s="33"/>
      <c r="G603" s="33"/>
      <c r="H603" s="34">
        <v>664.4</v>
      </c>
      <c r="I603" s="33"/>
      <c r="J603" s="33">
        <f t="shared" ref="J603" si="194">E603*H603</f>
        <v>676.35919999999999</v>
      </c>
      <c r="K603" s="38">
        <f t="shared" si="193"/>
        <v>811.63103999999998</v>
      </c>
      <c r="L603" s="99" t="s">
        <v>48</v>
      </c>
      <c r="M603" s="130"/>
    </row>
    <row r="604" spans="1:13" s="4" customFormat="1" ht="16.5" customHeight="1" x14ac:dyDescent="0.2">
      <c r="A604" s="55"/>
      <c r="B604" s="45"/>
      <c r="C604" s="28"/>
      <c r="D604" s="33" t="s">
        <v>25</v>
      </c>
      <c r="E604" s="35">
        <v>1</v>
      </c>
      <c r="F604" s="29"/>
      <c r="G604" s="29"/>
      <c r="H604" s="34">
        <v>234.03</v>
      </c>
      <c r="I604" s="33"/>
      <c r="J604" s="33">
        <f>E604*H604</f>
        <v>234.03</v>
      </c>
      <c r="K604" s="38">
        <f t="shared" ref="K604" si="195">J604*1.2</f>
        <v>280.83600000000001</v>
      </c>
      <c r="L604" s="36" t="s">
        <v>50</v>
      </c>
      <c r="M604" s="131"/>
    </row>
    <row r="605" spans="1:13" s="4" customFormat="1" ht="25.5" x14ac:dyDescent="0.2">
      <c r="A605" s="54">
        <v>146</v>
      </c>
      <c r="B605" s="30" t="s">
        <v>270</v>
      </c>
      <c r="C605" s="14" t="s">
        <v>271</v>
      </c>
      <c r="D605" s="17" t="s">
        <v>5</v>
      </c>
      <c r="E605" s="37"/>
      <c r="F605" s="38">
        <v>2205</v>
      </c>
      <c r="G605" s="38"/>
      <c r="H605" s="39"/>
      <c r="I605" s="39"/>
      <c r="J605" s="38">
        <f>SUM(J606:J609)</f>
        <v>5858.3636059</v>
      </c>
      <c r="K605" s="38">
        <f>SUM(K606:K609)</f>
        <v>7030.036327079999</v>
      </c>
      <c r="L605" s="20"/>
      <c r="M605" s="130" t="s">
        <v>12</v>
      </c>
    </row>
    <row r="606" spans="1:13" s="4" customFormat="1" ht="25.5" x14ac:dyDescent="0.2">
      <c r="A606" s="55"/>
      <c r="B606" s="45"/>
      <c r="C606" s="3"/>
      <c r="D606" s="33" t="s">
        <v>13</v>
      </c>
      <c r="E606" s="27">
        <v>0.60699999999999998</v>
      </c>
      <c r="F606" s="33"/>
      <c r="G606" s="33"/>
      <c r="H606" s="34">
        <v>1929.53</v>
      </c>
      <c r="I606" s="33">
        <v>1.29</v>
      </c>
      <c r="J606" s="33">
        <f>E606*H606*I606</f>
        <v>1510.8798758999999</v>
      </c>
      <c r="K606" s="33">
        <f>J606*1.2</f>
        <v>1813.0558510799999</v>
      </c>
      <c r="L606" s="99" t="s">
        <v>149</v>
      </c>
      <c r="M606" s="130"/>
    </row>
    <row r="607" spans="1:13" s="4" customFormat="1" ht="12.75" x14ac:dyDescent="0.2">
      <c r="A607" s="55"/>
      <c r="B607" s="45"/>
      <c r="C607" s="3"/>
      <c r="D607" s="33" t="s">
        <v>15</v>
      </c>
      <c r="E607" s="27">
        <v>0.60699999999999998</v>
      </c>
      <c r="F607" s="33"/>
      <c r="G607" s="33"/>
      <c r="H607" s="34">
        <v>1262.83</v>
      </c>
      <c r="I607" s="33"/>
      <c r="J607" s="33">
        <f>E607*H607</f>
        <v>766.53780999999992</v>
      </c>
      <c r="K607" s="33">
        <f>J607*1.2</f>
        <v>919.84537199999988</v>
      </c>
      <c r="L607" s="99" t="s">
        <v>16</v>
      </c>
      <c r="M607" s="130"/>
    </row>
    <row r="608" spans="1:13" s="4" customFormat="1" ht="12.75" x14ac:dyDescent="0.2">
      <c r="A608" s="55"/>
      <c r="B608" s="45"/>
      <c r="C608" s="3"/>
      <c r="D608" s="33" t="s">
        <v>17</v>
      </c>
      <c r="E608" s="27">
        <v>1.821</v>
      </c>
      <c r="F608" s="33"/>
      <c r="G608" s="33"/>
      <c r="H608" s="34">
        <v>1529.52</v>
      </c>
      <c r="I608" s="33"/>
      <c r="J608" s="33">
        <f t="shared" ref="J608" si="196">E608*H608</f>
        <v>2785.2559200000001</v>
      </c>
      <c r="K608" s="33">
        <f>J608*1.2</f>
        <v>3342.307104</v>
      </c>
      <c r="L608" s="99" t="s">
        <v>18</v>
      </c>
      <c r="M608" s="130"/>
    </row>
    <row r="609" spans="1:13" s="4" customFormat="1" ht="12.75" x14ac:dyDescent="0.2">
      <c r="A609" s="55"/>
      <c r="B609" s="45"/>
      <c r="C609" s="3"/>
      <c r="D609" s="33" t="s">
        <v>170</v>
      </c>
      <c r="E609" s="35">
        <v>1</v>
      </c>
      <c r="F609" s="29"/>
      <c r="G609" s="29"/>
      <c r="H609" s="34">
        <v>795.69</v>
      </c>
      <c r="I609" s="33"/>
      <c r="J609" s="33">
        <f>E609*H609</f>
        <v>795.69</v>
      </c>
      <c r="K609" s="33">
        <f>J609*1.2</f>
        <v>954.82799999999997</v>
      </c>
      <c r="L609" s="36" t="s">
        <v>19</v>
      </c>
      <c r="M609" s="131"/>
    </row>
    <row r="610" spans="1:13" s="4" customFormat="1" ht="25.5" customHeight="1" x14ac:dyDescent="0.2">
      <c r="A610" s="55">
        <v>147</v>
      </c>
      <c r="B610" s="30" t="s">
        <v>272</v>
      </c>
      <c r="C610" s="14" t="s">
        <v>273</v>
      </c>
      <c r="D610" s="17" t="s">
        <v>47</v>
      </c>
      <c r="E610" s="37"/>
      <c r="F610" s="38">
        <v>12051</v>
      </c>
      <c r="G610" s="38"/>
      <c r="H610" s="38"/>
      <c r="I610" s="38"/>
      <c r="J610" s="38">
        <f>SUM(J611:J614)</f>
        <v>13845.274920000002</v>
      </c>
      <c r="K610" s="38">
        <f>SUM(K611:K614)</f>
        <v>16614.329903999998</v>
      </c>
      <c r="L610" s="39"/>
      <c r="M610" s="129" t="s">
        <v>12</v>
      </c>
    </row>
    <row r="611" spans="1:13" s="4" customFormat="1" ht="25.5" x14ac:dyDescent="0.2">
      <c r="A611" s="55"/>
      <c r="B611" s="45"/>
      <c r="C611" s="28"/>
      <c r="D611" s="33" t="s">
        <v>13</v>
      </c>
      <c r="E611" s="27">
        <v>4.55</v>
      </c>
      <c r="F611" s="33"/>
      <c r="G611" s="33"/>
      <c r="H611" s="34">
        <v>963.68</v>
      </c>
      <c r="I611" s="33">
        <v>1.43</v>
      </c>
      <c r="J611" s="33">
        <f>E611*H611*I611</f>
        <v>6270.1839199999995</v>
      </c>
      <c r="K611" s="38">
        <f t="shared" ref="K611:K614" si="197">J611*1.2</f>
        <v>7524.2207039999994</v>
      </c>
      <c r="L611" s="99" t="s">
        <v>147</v>
      </c>
      <c r="M611" s="130"/>
    </row>
    <row r="612" spans="1:13" s="4" customFormat="1" ht="16.5" customHeight="1" x14ac:dyDescent="0.2">
      <c r="A612" s="55"/>
      <c r="B612" s="45"/>
      <c r="C612" s="28"/>
      <c r="D612" s="33" t="s">
        <v>15</v>
      </c>
      <c r="E612" s="27">
        <v>4.55</v>
      </c>
      <c r="F612" s="33"/>
      <c r="G612" s="33"/>
      <c r="H612" s="34">
        <v>949.02</v>
      </c>
      <c r="I612" s="33"/>
      <c r="J612" s="33">
        <f>E612*H612</f>
        <v>4318.0410000000002</v>
      </c>
      <c r="K612" s="38">
        <f t="shared" si="197"/>
        <v>5181.6491999999998</v>
      </c>
      <c r="L612" s="99" t="s">
        <v>44</v>
      </c>
      <c r="M612" s="130"/>
    </row>
    <row r="613" spans="1:13" s="4" customFormat="1" ht="16.5" customHeight="1" x14ac:dyDescent="0.2">
      <c r="A613" s="55"/>
      <c r="B613" s="45"/>
      <c r="C613" s="28"/>
      <c r="D613" s="33" t="s">
        <v>17</v>
      </c>
      <c r="E613" s="27">
        <v>4.55</v>
      </c>
      <c r="F613" s="33"/>
      <c r="G613" s="33"/>
      <c r="H613" s="34">
        <v>664.4</v>
      </c>
      <c r="I613" s="33"/>
      <c r="J613" s="33">
        <f t="shared" ref="J613" si="198">E613*H613</f>
        <v>3023.02</v>
      </c>
      <c r="K613" s="38">
        <f t="shared" si="197"/>
        <v>3627.6239999999998</v>
      </c>
      <c r="L613" s="99" t="s">
        <v>48</v>
      </c>
      <c r="M613" s="130"/>
    </row>
    <row r="614" spans="1:13" s="4" customFormat="1" ht="16.5" customHeight="1" x14ac:dyDescent="0.2">
      <c r="A614" s="55"/>
      <c r="B614" s="45"/>
      <c r="C614" s="28"/>
      <c r="D614" s="33" t="s">
        <v>25</v>
      </c>
      <c r="E614" s="35">
        <v>1</v>
      </c>
      <c r="F614" s="29"/>
      <c r="G614" s="29"/>
      <c r="H614" s="34">
        <v>234.03</v>
      </c>
      <c r="I614" s="33"/>
      <c r="J614" s="33">
        <f>E614*H614</f>
        <v>234.03</v>
      </c>
      <c r="K614" s="38">
        <f t="shared" si="197"/>
        <v>280.83600000000001</v>
      </c>
      <c r="L614" s="36" t="s">
        <v>50</v>
      </c>
      <c r="M614" s="131"/>
    </row>
    <row r="615" spans="1:13" s="4" customFormat="1" ht="25.5" x14ac:dyDescent="0.2">
      <c r="A615" s="54">
        <v>148</v>
      </c>
      <c r="B615" s="30" t="s">
        <v>274</v>
      </c>
      <c r="C615" s="14" t="s">
        <v>275</v>
      </c>
      <c r="D615" s="17" t="s">
        <v>5</v>
      </c>
      <c r="E615" s="37"/>
      <c r="F615" s="38">
        <v>1374</v>
      </c>
      <c r="G615" s="38"/>
      <c r="H615" s="39"/>
      <c r="I615" s="39"/>
      <c r="J615" s="38">
        <f>SUM(J616:J619)</f>
        <v>3748.2212297999999</v>
      </c>
      <c r="K615" s="38">
        <f>SUM(K616:K619)</f>
        <v>4497.8654757599998</v>
      </c>
      <c r="L615" s="20"/>
      <c r="M615" s="130" t="s">
        <v>12</v>
      </c>
    </row>
    <row r="616" spans="1:13" s="4" customFormat="1" ht="25.5" x14ac:dyDescent="0.2">
      <c r="A616" s="55"/>
      <c r="B616" s="45"/>
      <c r="C616" s="3"/>
      <c r="D616" s="33" t="s">
        <v>13</v>
      </c>
      <c r="E616" s="27">
        <v>0.35399999999999998</v>
      </c>
      <c r="F616" s="33"/>
      <c r="G616" s="33"/>
      <c r="H616" s="34">
        <v>1929.53</v>
      </c>
      <c r="I616" s="33">
        <v>1.29</v>
      </c>
      <c r="J616" s="33">
        <f>E616*H616*I616</f>
        <v>881.13916979999988</v>
      </c>
      <c r="K616" s="33">
        <f>J616*1.2</f>
        <v>1057.3670037599998</v>
      </c>
      <c r="L616" s="99" t="s">
        <v>149</v>
      </c>
      <c r="M616" s="130"/>
    </row>
    <row r="617" spans="1:13" s="4" customFormat="1" ht="12.75" x14ac:dyDescent="0.2">
      <c r="A617" s="55"/>
      <c r="B617" s="45"/>
      <c r="C617" s="3"/>
      <c r="D617" s="33" t="s">
        <v>15</v>
      </c>
      <c r="E617" s="27">
        <v>0.35399999999999998</v>
      </c>
      <c r="F617" s="33"/>
      <c r="G617" s="33"/>
      <c r="H617" s="34">
        <v>1262.83</v>
      </c>
      <c r="I617" s="33"/>
      <c r="J617" s="33">
        <f>E617*H617</f>
        <v>447.04181999999997</v>
      </c>
      <c r="K617" s="33">
        <f>J617*1.2</f>
        <v>536.45018399999992</v>
      </c>
      <c r="L617" s="99" t="s">
        <v>16</v>
      </c>
      <c r="M617" s="130"/>
    </row>
    <row r="618" spans="1:13" s="4" customFormat="1" ht="12.75" x14ac:dyDescent="0.2">
      <c r="A618" s="55"/>
      <c r="B618" s="45"/>
      <c r="C618" s="3"/>
      <c r="D618" s="33" t="s">
        <v>17</v>
      </c>
      <c r="E618" s="27">
        <v>1.0620000000000001</v>
      </c>
      <c r="F618" s="33"/>
      <c r="G618" s="33"/>
      <c r="H618" s="34">
        <v>1529.52</v>
      </c>
      <c r="I618" s="33"/>
      <c r="J618" s="33">
        <f t="shared" ref="J618" si="199">E618*H618</f>
        <v>1624.35024</v>
      </c>
      <c r="K618" s="33">
        <f>J618*1.2</f>
        <v>1949.220288</v>
      </c>
      <c r="L618" s="99" t="s">
        <v>18</v>
      </c>
      <c r="M618" s="130"/>
    </row>
    <row r="619" spans="1:13" s="4" customFormat="1" ht="13.5" thickBot="1" x14ac:dyDescent="0.25">
      <c r="A619" s="55"/>
      <c r="B619" s="45"/>
      <c r="C619" s="3"/>
      <c r="D619" s="33" t="s">
        <v>170</v>
      </c>
      <c r="E619" s="35">
        <v>1</v>
      </c>
      <c r="F619" s="29"/>
      <c r="G619" s="29"/>
      <c r="H619" s="34">
        <v>795.69</v>
      </c>
      <c r="I619" s="33"/>
      <c r="J619" s="33">
        <f>E619*H619</f>
        <v>795.69</v>
      </c>
      <c r="K619" s="33">
        <f>J619*1.2</f>
        <v>954.82799999999997</v>
      </c>
      <c r="L619" s="36" t="s">
        <v>19</v>
      </c>
      <c r="M619" s="131"/>
    </row>
    <row r="620" spans="1:13" s="26" customFormat="1" ht="24.75" customHeight="1" thickBot="1" x14ac:dyDescent="0.25">
      <c r="A620" s="51"/>
      <c r="B620" s="42"/>
      <c r="C620" s="25" t="s">
        <v>101</v>
      </c>
      <c r="D620" s="42"/>
      <c r="E620" s="42"/>
      <c r="F620" s="42"/>
      <c r="G620" s="42"/>
      <c r="H620" s="42"/>
      <c r="I620" s="42"/>
      <c r="J620" s="42"/>
      <c r="K620" s="42"/>
      <c r="L620" s="42"/>
      <c r="M620" s="43"/>
    </row>
    <row r="621" spans="1:13" s="4" customFormat="1" ht="51" x14ac:dyDescent="0.2">
      <c r="A621" s="54">
        <v>149</v>
      </c>
      <c r="B621" s="58" t="s">
        <v>103</v>
      </c>
      <c r="C621" s="113" t="s">
        <v>277</v>
      </c>
      <c r="D621" s="57" t="s">
        <v>102</v>
      </c>
      <c r="E621" s="35">
        <v>6</v>
      </c>
      <c r="F621" s="33">
        <v>1923.62</v>
      </c>
      <c r="G621" s="33"/>
      <c r="H621" s="34">
        <v>271.56</v>
      </c>
      <c r="I621" s="33">
        <v>1.25</v>
      </c>
      <c r="J621" s="33">
        <f t="shared" ref="J621" si="200">E621*H621*I621</f>
        <v>2036.7000000000003</v>
      </c>
      <c r="K621" s="33">
        <f t="shared" ref="K621" si="201">J621*1.2</f>
        <v>2444.0400000000004</v>
      </c>
      <c r="L621" s="77" t="s">
        <v>276</v>
      </c>
      <c r="M621" s="101" t="s">
        <v>12</v>
      </c>
    </row>
    <row r="622" spans="1:13" s="4" customFormat="1" ht="38.25" x14ac:dyDescent="0.2">
      <c r="A622" s="54">
        <v>150</v>
      </c>
      <c r="B622" s="58" t="s">
        <v>104</v>
      </c>
      <c r="C622" s="113" t="s">
        <v>278</v>
      </c>
      <c r="D622" s="57" t="s">
        <v>102</v>
      </c>
      <c r="E622" s="35">
        <v>3</v>
      </c>
      <c r="F622" s="33">
        <v>697.66</v>
      </c>
      <c r="G622" s="33"/>
      <c r="H622" s="34">
        <v>271.56</v>
      </c>
      <c r="I622" s="33">
        <v>1.25</v>
      </c>
      <c r="J622" s="33">
        <f t="shared" ref="J622" si="202">E622*H622*I622</f>
        <v>1018.3500000000001</v>
      </c>
      <c r="K622" s="33">
        <f t="shared" ref="K622" si="203">J622*1.2</f>
        <v>1222.0200000000002</v>
      </c>
      <c r="L622" s="100" t="s">
        <v>276</v>
      </c>
      <c r="M622" s="100" t="s">
        <v>12</v>
      </c>
    </row>
    <row r="623" spans="1:13" s="4" customFormat="1" ht="51" x14ac:dyDescent="0.2">
      <c r="A623" s="54">
        <v>151</v>
      </c>
      <c r="B623" s="58" t="s">
        <v>106</v>
      </c>
      <c r="C623" s="113" t="s">
        <v>279</v>
      </c>
      <c r="D623" s="57" t="s">
        <v>102</v>
      </c>
      <c r="E623" s="35">
        <v>7</v>
      </c>
      <c r="F623" s="33">
        <v>2244.23</v>
      </c>
      <c r="G623" s="33"/>
      <c r="H623" s="34">
        <v>271.56</v>
      </c>
      <c r="I623" s="33">
        <v>1.25</v>
      </c>
      <c r="J623" s="33">
        <f t="shared" ref="J623" si="204">E623*H623*I623</f>
        <v>2376.15</v>
      </c>
      <c r="K623" s="33">
        <f t="shared" ref="K623" si="205">J623*1.2</f>
        <v>2851.38</v>
      </c>
      <c r="L623" s="100" t="s">
        <v>276</v>
      </c>
      <c r="M623" s="100" t="s">
        <v>12</v>
      </c>
    </row>
    <row r="624" spans="1:13" s="4" customFormat="1" ht="12.75" x14ac:dyDescent="0.2">
      <c r="A624" s="55"/>
      <c r="B624" s="45"/>
      <c r="C624" s="3"/>
      <c r="D624" s="57"/>
      <c r="E624" s="35"/>
      <c r="F624" s="33"/>
      <c r="G624" s="33"/>
      <c r="H624" s="34"/>
      <c r="I624" s="33"/>
      <c r="J624" s="33"/>
      <c r="K624" s="33"/>
      <c r="L624" s="77"/>
      <c r="M624" s="82"/>
    </row>
    <row r="626" spans="2:13" ht="12" customHeight="1" x14ac:dyDescent="0.2">
      <c r="B626" s="6"/>
    </row>
    <row r="627" spans="2:13" ht="26.25" customHeight="1" x14ac:dyDescent="0.3">
      <c r="B627" s="149" t="s">
        <v>100</v>
      </c>
      <c r="C627" s="149"/>
      <c r="D627" s="149"/>
      <c r="E627" s="149"/>
      <c r="F627" s="149"/>
      <c r="G627" s="149"/>
      <c r="H627" s="149"/>
      <c r="I627" s="149"/>
      <c r="J627" s="149"/>
      <c r="K627" s="149"/>
      <c r="L627" s="149"/>
      <c r="M627" s="149"/>
    </row>
  </sheetData>
  <mergeCells count="152">
    <mergeCell ref="M384:M388"/>
    <mergeCell ref="M389:M392"/>
    <mergeCell ref="M460:M464"/>
    <mergeCell ref="M465:M467"/>
    <mergeCell ref="M446:M451"/>
    <mergeCell ref="M423:M429"/>
    <mergeCell ref="M431:M435"/>
    <mergeCell ref="M440:M442"/>
    <mergeCell ref="M443:M445"/>
    <mergeCell ref="M452:M456"/>
    <mergeCell ref="M130:M135"/>
    <mergeCell ref="M136:M140"/>
    <mergeCell ref="M141:M145"/>
    <mergeCell ref="M146:M150"/>
    <mergeCell ref="M151:M155"/>
    <mergeCell ref="M86:M90"/>
    <mergeCell ref="M91:M95"/>
    <mergeCell ref="M115:M119"/>
    <mergeCell ref="M120:M124"/>
    <mergeCell ref="M125:M129"/>
    <mergeCell ref="M167:M171"/>
    <mergeCell ref="M172:M176"/>
    <mergeCell ref="M177:M181"/>
    <mergeCell ref="M182:M185"/>
    <mergeCell ref="M231:M235"/>
    <mergeCell ref="M212:M216"/>
    <mergeCell ref="M217:M219"/>
    <mergeCell ref="M221:M225"/>
    <mergeCell ref="M226:M230"/>
    <mergeCell ref="M209:M211"/>
    <mergeCell ref="M204:M208"/>
    <mergeCell ref="M237:M241"/>
    <mergeCell ref="M242:M243"/>
    <mergeCell ref="M244:M247"/>
    <mergeCell ref="M248:M249"/>
    <mergeCell ref="M265:M267"/>
    <mergeCell ref="M268:M269"/>
    <mergeCell ref="M270:M272"/>
    <mergeCell ref="M273:M280"/>
    <mergeCell ref="M281:M284"/>
    <mergeCell ref="M254:M258"/>
    <mergeCell ref="M260:M264"/>
    <mergeCell ref="B627:M627"/>
    <mergeCell ref="I4:I6"/>
    <mergeCell ref="M250:M253"/>
    <mergeCell ref="B1:M1"/>
    <mergeCell ref="B2:M2"/>
    <mergeCell ref="H4:H5"/>
    <mergeCell ref="K4:K5"/>
    <mergeCell ref="E4:E5"/>
    <mergeCell ref="D4:D6"/>
    <mergeCell ref="F4:F5"/>
    <mergeCell ref="J4:J5"/>
    <mergeCell ref="M4:M6"/>
    <mergeCell ref="B4:B6"/>
    <mergeCell ref="C4:C6"/>
    <mergeCell ref="G4:G6"/>
    <mergeCell ref="L4:L5"/>
    <mergeCell ref="M96:M100"/>
    <mergeCell ref="M186:M189"/>
    <mergeCell ref="M194:M196"/>
    <mergeCell ref="M198:M202"/>
    <mergeCell ref="M110:M114"/>
    <mergeCell ref="M157:M161"/>
    <mergeCell ref="M162:M166"/>
    <mergeCell ref="M457:M459"/>
    <mergeCell ref="A4:A6"/>
    <mergeCell ref="A7:M7"/>
    <mergeCell ref="M31:M35"/>
    <mergeCell ref="M67:M71"/>
    <mergeCell ref="M36:M40"/>
    <mergeCell ref="M72:M76"/>
    <mergeCell ref="M81:M85"/>
    <mergeCell ref="M101:M105"/>
    <mergeCell ref="M106:M108"/>
    <mergeCell ref="M41:M48"/>
    <mergeCell ref="M49:M54"/>
    <mergeCell ref="M55:M62"/>
    <mergeCell ref="M63:M65"/>
    <mergeCell ref="M77:M79"/>
    <mergeCell ref="M9:M12"/>
    <mergeCell ref="M13:M16"/>
    <mergeCell ref="M17:M19"/>
    <mergeCell ref="M20:M22"/>
    <mergeCell ref="M23:M30"/>
    <mergeCell ref="M316:M320"/>
    <mergeCell ref="M321:M327"/>
    <mergeCell ref="M416:M419"/>
    <mergeCell ref="M420:M422"/>
    <mergeCell ref="M298:M300"/>
    <mergeCell ref="M302:M305"/>
    <mergeCell ref="M306:M310"/>
    <mergeCell ref="M311:M313"/>
    <mergeCell ref="M345:M348"/>
    <mergeCell ref="M393:M396"/>
    <mergeCell ref="M338:M341"/>
    <mergeCell ref="M342:M344"/>
    <mergeCell ref="M349:M351"/>
    <mergeCell ref="M397:M399"/>
    <mergeCell ref="M400:M404"/>
    <mergeCell ref="M406:M409"/>
    <mergeCell ref="M410:M414"/>
    <mergeCell ref="M352:M356"/>
    <mergeCell ref="M357:M359"/>
    <mergeCell ref="M360:M364"/>
    <mergeCell ref="M366:M370"/>
    <mergeCell ref="M371:M373"/>
    <mergeCell ref="M374:M377"/>
    <mergeCell ref="M378:M383"/>
    <mergeCell ref="M285:M289"/>
    <mergeCell ref="M290:M292"/>
    <mergeCell ref="M293:M297"/>
    <mergeCell ref="M330:M334"/>
    <mergeCell ref="M335:M337"/>
    <mergeCell ref="M610:M614"/>
    <mergeCell ref="M615:M619"/>
    <mergeCell ref="M510:M512"/>
    <mergeCell ref="M513:M515"/>
    <mergeCell ref="A506:M506"/>
    <mergeCell ref="M532:M534"/>
    <mergeCell ref="M544:M548"/>
    <mergeCell ref="M549:M553"/>
    <mergeCell ref="M508:M509"/>
    <mergeCell ref="M516:M517"/>
    <mergeCell ref="M518:M519"/>
    <mergeCell ref="M520:M521"/>
    <mergeCell ref="M522:M523"/>
    <mergeCell ref="M524:M525"/>
    <mergeCell ref="M526:M527"/>
    <mergeCell ref="M528:M529"/>
    <mergeCell ref="M569:M575"/>
    <mergeCell ref="M576:M580"/>
    <mergeCell ref="M581:M585"/>
    <mergeCell ref="M586:M589"/>
    <mergeCell ref="M468:M475"/>
    <mergeCell ref="M590:M594"/>
    <mergeCell ref="M595:M599"/>
    <mergeCell ref="M600:M604"/>
    <mergeCell ref="M605:M609"/>
    <mergeCell ref="M482:M484"/>
    <mergeCell ref="M480:M481"/>
    <mergeCell ref="M485:M492"/>
    <mergeCell ref="M493:M497"/>
    <mergeCell ref="M498:M499"/>
    <mergeCell ref="M530:M531"/>
    <mergeCell ref="M535:M536"/>
    <mergeCell ref="M541:M542"/>
    <mergeCell ref="M554:M558"/>
    <mergeCell ref="M559:M563"/>
    <mergeCell ref="M564:M568"/>
    <mergeCell ref="M478:M479"/>
    <mergeCell ref="M501:M505"/>
  </mergeCells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C157 C162 C167 C172 C177 C182 C186 C194 C198 C330 C335 C338 C342 C538:C541 C581 C586">
      <formula1>900</formula1>
    </dataValidation>
  </dataValidations>
  <pageMargins left="0.78740157480314965" right="0.19685039370078741" top="0.39370078740157483" bottom="0.39370078740157483" header="0.31496062992125984" footer="0.31496062992125984"/>
  <pageSetup paperSize="9" scale="60" fitToHeight="18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УНЦ</vt:lpstr>
      <vt:lpstr>УНЦ!Заголовки_для_печати</vt:lpstr>
      <vt:lpstr>УНЦ!Область_печати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2024-09-02T14:33:18Z</dcterms:modified>
</cp:coreProperties>
</file>